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3.191.52\datamex\FIN\PRESUPUESTO\SubOpera\Adecuaciones Compartido\2014\"/>
    </mc:Choice>
  </mc:AlternateContent>
  <bookViews>
    <workbookView xWindow="0" yWindow="0" windowWidth="20670" windowHeight="9720"/>
  </bookViews>
  <sheets>
    <sheet name="EJERCIDO " sheetId="2" r:id="rId1"/>
    <sheet name="ENERO 2015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#N/A</definedName>
    <definedName name="\b">#N/A</definedName>
    <definedName name="\C" localSheetId="0">[2]asa!#REF!</definedName>
    <definedName name="\C">[2]asa!#REF!</definedName>
    <definedName name="\d" localSheetId="0">#REF!</definedName>
    <definedName name="\d">#REF!</definedName>
    <definedName name="\e" localSheetId="0">[3]ANEXO8!#REF!</definedName>
    <definedName name="\e">[3]ANEXO8!#REF!</definedName>
    <definedName name="\g" localSheetId="0">#REF!</definedName>
    <definedName name="\g">#REF!</definedName>
    <definedName name="\i">#N/A</definedName>
    <definedName name="\p" localSheetId="0">#REF!</definedName>
    <definedName name="\p">#REF!</definedName>
    <definedName name="\r" localSheetId="0">'[4]09182'!#REF!</definedName>
    <definedName name="\r">'[4]09182'!#REF!</definedName>
    <definedName name="\s" localSheetId="0">#REF!</definedName>
    <definedName name="\s">#REF!</definedName>
    <definedName name="\T" localSheetId="0">[2]asa!#REF!</definedName>
    <definedName name="\T">[2]asa!#REF!</definedName>
    <definedName name="__123Graph_A" localSheetId="0" hidden="1">[5]PROFORMA!#REF!</definedName>
    <definedName name="__123Graph_A" hidden="1">[5]PROFORMA!#REF!</definedName>
    <definedName name="__123Graph_B" localSheetId="0" hidden="1">[5]PROFORMA!#REF!</definedName>
    <definedName name="__123Graph_B" hidden="1">[5]PROFORMA!#REF!</definedName>
    <definedName name="__123Graph_C" localSheetId="0" hidden="1">[5]PROFORMA!#REF!</definedName>
    <definedName name="__123Graph_C" hidden="1">[5]PROFORMA!#REF!</definedName>
    <definedName name="__123Graph_D" localSheetId="0" hidden="1">[5]PROFORMA!#REF!</definedName>
    <definedName name="__123Graph_D" hidden="1">[5]PROFORMA!#REF!</definedName>
    <definedName name="__123Graph_E" localSheetId="0" hidden="1">[5]PROFORMA!#REF!</definedName>
    <definedName name="__123Graph_E" hidden="1">[5]PROFORMA!#REF!</definedName>
    <definedName name="__123Graph_F" localSheetId="0" hidden="1">[5]PROFORMA!#REF!</definedName>
    <definedName name="__123Graph_F" hidden="1">[5]PROFORMA!#REF!</definedName>
    <definedName name="__123Graph_X" localSheetId="0" hidden="1">[5]PROFORMA!#REF!</definedName>
    <definedName name="__123Graph_X" hidden="1">[5]PROFORMA!#REF!</definedName>
    <definedName name="_512_100_421_3301" localSheetId="0">#REF!</definedName>
    <definedName name="_512_100_421_3301">#REF!</definedName>
    <definedName name="_513_100_545.3301" localSheetId="0">#REF!</definedName>
    <definedName name="_513_100_545.3301">#REF!</definedName>
    <definedName name="_521_100_611_3301" localSheetId="0">#REF!</definedName>
    <definedName name="_521_100_611_3301">#REF!</definedName>
    <definedName name="_AD2001">[6]ftoh!$A$1:$Z$373</definedName>
    <definedName name="_ANE1" localSheetId="0">#REF!</definedName>
    <definedName name="_ANE1">#REF!</definedName>
    <definedName name="_AP02">[7]ftoh!$AO$13</definedName>
    <definedName name="_AP2">[7]ftoh!$AJ$5</definedName>
    <definedName name="_Order1" hidden="1">0</definedName>
    <definedName name="_Order2" hidden="1">255</definedName>
    <definedName name="_R">#N/A</definedName>
    <definedName name="_RP02">[7]ftoh!$AO$13</definedName>
    <definedName name="_RP2">[7]ftoh!$AO$3:$AO$10</definedName>
    <definedName name="_TAR141" localSheetId="0">#REF!</definedName>
    <definedName name="_TAR141">#REF!</definedName>
    <definedName name="_TDC2001">'[8]Tipos de Cambio'!$C$4</definedName>
    <definedName name="_z1">[9]ftoh!$AJ$4</definedName>
    <definedName name="_z2">[9]ftoh!$AJ$5</definedName>
    <definedName name="A">[10]ftoh!$AJ$5</definedName>
    <definedName name="A_impresión_IM" localSheetId="0">#REF!</definedName>
    <definedName name="A_impresión_IM">#REF!</definedName>
    <definedName name="Abr" localSheetId="0">#REF!</definedName>
    <definedName name="Abr">#REF!</definedName>
    <definedName name="ABRIL" localSheetId="0">#REF!</definedName>
    <definedName name="ABRIL">#REF!</definedName>
    <definedName name="ADANTERIOR">[6]ftoh!$AJ$4</definedName>
    <definedName name="AFECTACION">[11]ftoh!$A$1:$Z$373</definedName>
    <definedName name="Ago" localSheetId="0">#REF!</definedName>
    <definedName name="Ago">#REF!</definedName>
    <definedName name="AGOSTO" localSheetId="0">#REF!</definedName>
    <definedName name="AGOSTO">#REF!</definedName>
    <definedName name="aicm" localSheetId="0">[2]asa!#REF!</definedName>
    <definedName name="aicm">[2]asa!#REF!</definedName>
    <definedName name="ANPI">[12]ftoh!$A$1:$Z$373</definedName>
    <definedName name="AP">[13]ftoh!$AJ$5</definedName>
    <definedName name="API">[12]ftoh!$AJ$4</definedName>
    <definedName name="APIL">[14]ftoh!$AJ$4</definedName>
    <definedName name="APISF" localSheetId="0">#REF!</definedName>
    <definedName name="APISF">#REF!</definedName>
    <definedName name="area" localSheetId="0">#REF!</definedName>
    <definedName name="area">#REF!</definedName>
    <definedName name="_xlnm.Print_Area" localSheetId="0">'EJERCIDO '!$A$9:$F$95</definedName>
    <definedName name="_xlnm.Print_Area" localSheetId="1">'ENERO 2015'!$A$9:$J$129</definedName>
    <definedName name="B">[15]ftoh!$AO$3:$AO$10</definedName>
    <definedName name="bancos">#N/A</definedName>
    <definedName name="BASE" localSheetId="0">#REF!</definedName>
    <definedName name="BASE">#REF!</definedName>
    <definedName name="Bdata" localSheetId="0">#REF!</definedName>
    <definedName name="Bdata">#REF!</definedName>
    <definedName name="C_">[15]ftoh!$AJ$4</definedName>
    <definedName name="CD">[10]ftoh!$AJ$4</definedName>
    <definedName name="COG" localSheetId="0">#REF!</definedName>
    <definedName name="COG">#REF!</definedName>
    <definedName name="COMPARATIVO_2" localSheetId="0">#REF!</definedName>
    <definedName name="COMPARATIVO_2">#REF!</definedName>
    <definedName name="CREDITO" localSheetId="0">#REF!</definedName>
    <definedName name="CREDITO">#REF!</definedName>
    <definedName name="_xlnm.Criteria" localSheetId="0">#REF!</definedName>
    <definedName name="_xlnm.Criteria">#REF!</definedName>
    <definedName name="cuadra">[9]ftoh!$A$1:$Z$373</definedName>
    <definedName name="CUADRO">[15]ftoh!$A$1:$Z$373</definedName>
    <definedName name="D">[15]ftoh!$AJ$5</definedName>
    <definedName name="dd">[16]ftoh!$AJ$5</definedName>
    <definedName name="ddddd">[16]ftoh!$AJ$5</definedName>
    <definedName name="DF">[10]ftoh!$AO$3:$AO$10</definedName>
    <definedName name="Dic" localSheetId="0">#REF!</definedName>
    <definedName name="Dic">#REF!</definedName>
    <definedName name="diciem">[7]ftoh!$AJ$4</definedName>
    <definedName name="DICIEMBRE" localSheetId="0">#REF!</definedName>
    <definedName name="DICIEMBRE">#REF!</definedName>
    <definedName name="e">[15]ftoh!$A$1:$Z$373</definedName>
    <definedName name="edo">[7]ftoh!$AO$13</definedName>
    <definedName name="EdoRes" localSheetId="0">#REF!</definedName>
    <definedName name="EdoRes">#REF!</definedName>
    <definedName name="EDORES1" localSheetId="0">#REF!</definedName>
    <definedName name="EDORES1">#REF!</definedName>
    <definedName name="Ene" localSheetId="0">#REF!</definedName>
    <definedName name="Ene">#REF!</definedName>
    <definedName name="ENERO" localSheetId="0">#REF!</definedName>
    <definedName name="ENERO">#REF!</definedName>
    <definedName name="FACREAL" localSheetId="0">#REF!</definedName>
    <definedName name="FACREAL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F">[11]ftoh!$A$1:$Z$373</definedName>
    <definedName name="FFFF">[9]ftoh!$A$1:$Z$373</definedName>
    <definedName name="FFFFFF">[9]ftoh!$AJ$5</definedName>
    <definedName name="FFFGD">[11]ftoh!$AJ$5</definedName>
    <definedName name="flavio">[17]ftoh!$AJ$4</definedName>
    <definedName name="FLU">[18]ftoh!$AJ$5</definedName>
    <definedName name="Flujo" localSheetId="0">#REF!</definedName>
    <definedName name="Flujo">#REF!</definedName>
    <definedName name="g">[19]ftoh!$AO$3:$AO$10</definedName>
    <definedName name="GASTOS2002">[20]ftoh!$AJ$5</definedName>
    <definedName name="GTOS2002">[20]ftoh!$AO$13</definedName>
    <definedName name="H" localSheetId="0">#REF!</definedName>
    <definedName name="H">#REF!</definedName>
    <definedName name="HG">[10]ftoh!$AO$13</definedName>
    <definedName name="I">[10]ftoh!$AO$13</definedName>
    <definedName name="IDOS" localSheetId="0">#REF!</definedName>
    <definedName name="IDOS">#REF!</definedName>
    <definedName name="Imprimir_área_IM" localSheetId="0">#REF!</definedName>
    <definedName name="Imprimir_área_IM">#REF!</definedName>
    <definedName name="J">[10]ftoh!$AJ$5</definedName>
    <definedName name="JORGE">[21]ftoh!$AO$3:$AO$10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IO" localSheetId="0">#REF!</definedName>
    <definedName name="JUNIO">#REF!</definedName>
    <definedName name="K">[10]ftoh!$AO$13</definedName>
    <definedName name="L">[10]ftoh!$AO$3:$AO$10</definedName>
    <definedName name="LM">[10]ftoh!$A$1:$Z$373</definedName>
    <definedName name="M">[7]ftoh!$AO$3:$AO$10</definedName>
    <definedName name="macra">[9]ftoh!$AO$13</definedName>
    <definedName name="MACRO">[15]ftoh!$AO$13</definedName>
    <definedName name="Mar" localSheetId="0">#REF!</definedName>
    <definedName name="Mar">#REF!</definedName>
    <definedName name="mara">[22]ftoh!$AJ$5</definedName>
    <definedName name="marmolejo">[22]ftoh!$AO$13</definedName>
    <definedName name="MARZO" localSheetId="0">#REF!</definedName>
    <definedName name="MARZO">#REF!</definedName>
    <definedName name="May" localSheetId="0">#REF!</definedName>
    <definedName name="May">#REF!</definedName>
    <definedName name="MAYO" localSheetId="0">#REF!</definedName>
    <definedName name="MAYO">#REF!</definedName>
    <definedName name="mntto">[19]ftoh!$A$1:$Z$373</definedName>
    <definedName name="N">#N/A</definedName>
    <definedName name="N_O_M_B_R_E" localSheetId="0">#REF!</definedName>
    <definedName name="N_O_M_B_R_E">#REF!</definedName>
    <definedName name="norma" localSheetId="0">#REF!</definedName>
    <definedName name="norma">#REF!</definedName>
    <definedName name="normatividad" localSheetId="0">#REF!</definedName>
    <definedName name="normatividad">#REF!</definedName>
    <definedName name="Nov" localSheetId="0">#REF!</definedName>
    <definedName name="Nov">#REF!</definedName>
    <definedName name="NOVBRE." localSheetId="0">#REF!</definedName>
    <definedName name="NOVBRE.">#REF!</definedName>
    <definedName name="nueva" localSheetId="0">#REF!</definedName>
    <definedName name="nueva">#REF!</definedName>
    <definedName name="Ñ">[23]ftoh!$AJ$4</definedName>
    <definedName name="O">[23]ftoh!$A$1:$Z$373</definedName>
    <definedName name="OBJGTO" localSheetId="0">#REF!</definedName>
    <definedName name="OBJGTO">#REF!</definedName>
    <definedName name="Oct" localSheetId="0">#REF!</definedName>
    <definedName name="Oct">#REF!</definedName>
    <definedName name="OCTUBRE" localSheetId="0">#REF!</definedName>
    <definedName name="OCTUBRE">#REF!</definedName>
    <definedName name="OGTO">[24]OGTO!$B$2:$C$92</definedName>
    <definedName name="P">[23]ftoh!$AJ$5</definedName>
    <definedName name="PARTIDAS">[25]Partidas!$B$2:$C$334</definedName>
    <definedName name="PIN">[26]ftoh!$AO$3:$AO$10</definedName>
    <definedName name="ppppp">[27]ESTADOS!$A$1:$IV$3,[27]ESTADOS!$A$1:$A$65536</definedName>
    <definedName name="PRE" localSheetId="0">'[28]PP-04'!#REF!</definedName>
    <definedName name="PRE">'[28]PP-04'!#REF!</definedName>
    <definedName name="presupuesto" localSheetId="0">#REF!</definedName>
    <definedName name="presupuesto">#REF!</definedName>
    <definedName name="Q">[29]ftoh!$AJ$4</definedName>
    <definedName name="R.F.C." localSheetId="0">#REF!</definedName>
    <definedName name="R.F.C.">#REF!</definedName>
    <definedName name="RANIMP" localSheetId="0">#REF!</definedName>
    <definedName name="RANIMP">#REF!</definedName>
    <definedName name="RAUL" localSheetId="0">#REF!</definedName>
    <definedName name="RAUL">#REF!</definedName>
    <definedName name="REPORTE" localSheetId="0">#REF!</definedName>
    <definedName name="REPORTE">#REF!</definedName>
    <definedName name="reseco">[16]ftoh!$AO$3:$AO$10</definedName>
    <definedName name="RESUMEN">[30]ftoh!$A$1:$Z$373</definedName>
    <definedName name="RPANTERIOR">[6]ftoh!$AO$3:$AO$10</definedName>
    <definedName name="S">#N/A</definedName>
    <definedName name="SD">[10]ftoh!$AJ$5</definedName>
    <definedName name="SEP" localSheetId="0">'[28]PP-04'!#REF!</definedName>
    <definedName name="SEP">'[28]PP-04'!#REF!</definedName>
    <definedName name="SEPTIEMB." localSheetId="0">#REF!</definedName>
    <definedName name="SEPTIEMB.">#REF!</definedName>
    <definedName name="T">[23]ftoh!$AO$13</definedName>
    <definedName name="T_O_T_A_L" localSheetId="0">#REF!</definedName>
    <definedName name="T_O_T_A_L">#REF!</definedName>
    <definedName name="TAR141A" localSheetId="0">#REF!</definedName>
    <definedName name="TAR141A">#REF!</definedName>
    <definedName name="TAR141B" localSheetId="0">#REF!</definedName>
    <definedName name="TAR141B">#REF!</definedName>
    <definedName name="Tarifa" localSheetId="0">#REF!</definedName>
    <definedName name="Tarifa">#REF!</definedName>
    <definedName name="TITULO">#N/A</definedName>
    <definedName name="_xlnm.Print_Titles" localSheetId="0">'EJERCIDO '!$1:$8</definedName>
    <definedName name="_xlnm.Print_Titles" localSheetId="1">'ENERO 2015'!$1:$8</definedName>
    <definedName name="Títulos_a_imprimir_IM">[31]ESTADOS!$A$1:$IV$3,[31]ESTADOS!$A$1:$A$65536</definedName>
    <definedName name="TRIM2">'[32]09182'!$A$20:$X$71</definedName>
    <definedName name="U">[29]ftoh!$A$1:$Z$373</definedName>
    <definedName name="V">[29]ftoh!$AJ$5</definedName>
    <definedName name="VARIACIONES">[24]PAAS!$C$8:$I$105</definedName>
    <definedName name="W">[10]ftoh!$AJ$4</definedName>
    <definedName name="x">[23]ftoh!$AO$3:$AO$10</definedName>
    <definedName name="Y">[29]ftoh!$AO$13</definedName>
    <definedName name="Z">[10]ftoh!$A$1:$Z$373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E32" i="2"/>
  <c r="E64" i="2" s="1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E61" i="2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E96" i="1"/>
  <c r="AI95" i="1"/>
  <c r="AG95" i="1"/>
  <c r="AC95" i="1"/>
  <c r="AB95" i="1"/>
  <c r="AH95" i="1" s="1"/>
  <c r="AA95" i="1"/>
  <c r="Z95" i="1"/>
  <c r="AD95" i="1" s="1"/>
  <c r="D95" i="1"/>
  <c r="AI94" i="1"/>
  <c r="AG94" i="1"/>
  <c r="AF94" i="1"/>
  <c r="AC94" i="1"/>
  <c r="AB94" i="1"/>
  <c r="AH94" i="1" s="1"/>
  <c r="AA94" i="1"/>
  <c r="Z94" i="1"/>
  <c r="AD94" i="1" s="1"/>
  <c r="D94" i="1"/>
  <c r="AI93" i="1"/>
  <c r="AH93" i="1"/>
  <c r="AG93" i="1"/>
  <c r="AC93" i="1"/>
  <c r="AB93" i="1"/>
  <c r="AA93" i="1"/>
  <c r="Z93" i="1"/>
  <c r="AD93" i="1" s="1"/>
  <c r="D93" i="1"/>
  <c r="AI92" i="1"/>
  <c r="AG92" i="1"/>
  <c r="AF92" i="1"/>
  <c r="AC92" i="1"/>
  <c r="AB92" i="1"/>
  <c r="AH92" i="1" s="1"/>
  <c r="AA92" i="1"/>
  <c r="AA96" i="1" s="1"/>
  <c r="AG96" i="1" s="1"/>
  <c r="Z92" i="1"/>
  <c r="AD92" i="1" s="1"/>
  <c r="D92" i="1"/>
  <c r="AI91" i="1"/>
  <c r="AH91" i="1"/>
  <c r="AG91" i="1"/>
  <c r="AC91" i="1"/>
  <c r="AC96" i="1" s="1"/>
  <c r="AI96" i="1" s="1"/>
  <c r="AB91" i="1"/>
  <c r="AB96" i="1" s="1"/>
  <c r="AH96" i="1" s="1"/>
  <c r="AA91" i="1"/>
  <c r="Z91" i="1"/>
  <c r="AD91" i="1" s="1"/>
  <c r="D91" i="1"/>
  <c r="AB89" i="1"/>
  <c r="AH89" i="1" s="1"/>
  <c r="E89" i="1"/>
  <c r="AD88" i="1"/>
  <c r="AD89" i="1" s="1"/>
  <c r="X88" i="1"/>
  <c r="X89" i="1" s="1"/>
  <c r="W86" i="1"/>
  <c r="V86" i="1"/>
  <c r="U86" i="1"/>
  <c r="AC86" i="1" s="1"/>
  <c r="T86" i="1"/>
  <c r="S86" i="1"/>
  <c r="R86" i="1"/>
  <c r="AB86" i="1" s="1"/>
  <c r="Q86" i="1"/>
  <c r="P86" i="1"/>
  <c r="O86" i="1"/>
  <c r="AA86" i="1" s="1"/>
  <c r="N86" i="1"/>
  <c r="M86" i="1"/>
  <c r="Z86" i="1" s="1"/>
  <c r="L86" i="1"/>
  <c r="K86" i="1"/>
  <c r="E86" i="1"/>
  <c r="AI85" i="1"/>
  <c r="AF85" i="1"/>
  <c r="AC85" i="1"/>
  <c r="AB85" i="1"/>
  <c r="AH85" i="1" s="1"/>
  <c r="AA85" i="1"/>
  <c r="AG85" i="1" s="1"/>
  <c r="Z85" i="1"/>
  <c r="AD85" i="1" s="1"/>
  <c r="D85" i="1"/>
  <c r="AH84" i="1"/>
  <c r="AG84" i="1"/>
  <c r="AC84" i="1"/>
  <c r="AI84" i="1" s="1"/>
  <c r="AB84" i="1"/>
  <c r="AA84" i="1"/>
  <c r="Z84" i="1"/>
  <c r="AD84" i="1" s="1"/>
  <c r="D84" i="1"/>
  <c r="AI83" i="1"/>
  <c r="AF83" i="1"/>
  <c r="AC83" i="1"/>
  <c r="AB83" i="1"/>
  <c r="AH83" i="1" s="1"/>
  <c r="AA83" i="1"/>
  <c r="AG83" i="1" s="1"/>
  <c r="Z83" i="1"/>
  <c r="AD83" i="1" s="1"/>
  <c r="D83" i="1"/>
  <c r="AH82" i="1"/>
  <c r="AG82" i="1"/>
  <c r="AC82" i="1"/>
  <c r="AI82" i="1" s="1"/>
  <c r="AB82" i="1"/>
  <c r="AA82" i="1"/>
  <c r="Z82" i="1"/>
  <c r="AD82" i="1" s="1"/>
  <c r="D82" i="1"/>
  <c r="AI81" i="1"/>
  <c r="AF81" i="1"/>
  <c r="AC81" i="1"/>
  <c r="AB81" i="1"/>
  <c r="AH81" i="1" s="1"/>
  <c r="AA81" i="1"/>
  <c r="AG81" i="1" s="1"/>
  <c r="Z81" i="1"/>
  <c r="AD81" i="1" s="1"/>
  <c r="D81" i="1"/>
  <c r="AH80" i="1"/>
  <c r="AG80" i="1"/>
  <c r="AC80" i="1"/>
  <c r="AI80" i="1" s="1"/>
  <c r="AB80" i="1"/>
  <c r="AA80" i="1"/>
  <c r="Z80" i="1"/>
  <c r="AD80" i="1" s="1"/>
  <c r="D80" i="1"/>
  <c r="AI79" i="1"/>
  <c r="AF79" i="1"/>
  <c r="AC79" i="1"/>
  <c r="AB79" i="1"/>
  <c r="AH79" i="1" s="1"/>
  <c r="AA79" i="1"/>
  <c r="AG79" i="1" s="1"/>
  <c r="Z79" i="1"/>
  <c r="AD79" i="1" s="1"/>
  <c r="D79" i="1"/>
  <c r="AH78" i="1"/>
  <c r="AG78" i="1"/>
  <c r="AC78" i="1"/>
  <c r="AI78" i="1" s="1"/>
  <c r="AB78" i="1"/>
  <c r="AA78" i="1"/>
  <c r="Z78" i="1"/>
  <c r="AD78" i="1" s="1"/>
  <c r="D78" i="1"/>
  <c r="AI77" i="1"/>
  <c r="AF77" i="1"/>
  <c r="AC77" i="1"/>
  <c r="AB77" i="1"/>
  <c r="AH77" i="1" s="1"/>
  <c r="AA77" i="1"/>
  <c r="AG77" i="1" s="1"/>
  <c r="Z77" i="1"/>
  <c r="AD77" i="1" s="1"/>
  <c r="D77" i="1"/>
  <c r="AH76" i="1"/>
  <c r="AG76" i="1"/>
  <c r="AC76" i="1"/>
  <c r="AI76" i="1" s="1"/>
  <c r="AB76" i="1"/>
  <c r="AA76" i="1"/>
  <c r="Z76" i="1"/>
  <c r="AD76" i="1" s="1"/>
  <c r="D76" i="1"/>
  <c r="AI75" i="1"/>
  <c r="AF75" i="1"/>
  <c r="AC75" i="1"/>
  <c r="AB75" i="1"/>
  <c r="AH75" i="1" s="1"/>
  <c r="AA75" i="1"/>
  <c r="AG75" i="1" s="1"/>
  <c r="Z75" i="1"/>
  <c r="AD75" i="1" s="1"/>
  <c r="D75" i="1"/>
  <c r="AH74" i="1"/>
  <c r="AG74" i="1"/>
  <c r="AC74" i="1"/>
  <c r="AI74" i="1" s="1"/>
  <c r="AB74" i="1"/>
  <c r="AA74" i="1"/>
  <c r="Z74" i="1"/>
  <c r="AD74" i="1" s="1"/>
  <c r="D74" i="1"/>
  <c r="AI73" i="1"/>
  <c r="AF73" i="1"/>
  <c r="AC73" i="1"/>
  <c r="AB73" i="1"/>
  <c r="AH73" i="1" s="1"/>
  <c r="AA73" i="1"/>
  <c r="AG73" i="1" s="1"/>
  <c r="Z73" i="1"/>
  <c r="AD73" i="1" s="1"/>
  <c r="D73" i="1"/>
  <c r="AH72" i="1"/>
  <c r="AC72" i="1"/>
  <c r="AI72" i="1" s="1"/>
  <c r="AB72" i="1"/>
  <c r="AA72" i="1"/>
  <c r="AG72" i="1" s="1"/>
  <c r="Z72" i="1"/>
  <c r="AD72" i="1" s="1"/>
  <c r="D72" i="1"/>
  <c r="AF71" i="1"/>
  <c r="AC71" i="1"/>
  <c r="AI71" i="1" s="1"/>
  <c r="AB71" i="1"/>
  <c r="AH71" i="1" s="1"/>
  <c r="AA71" i="1"/>
  <c r="AG71" i="1" s="1"/>
  <c r="Z71" i="1"/>
  <c r="AD71" i="1" s="1"/>
  <c r="D71" i="1"/>
  <c r="AH70" i="1"/>
  <c r="AC70" i="1"/>
  <c r="AI70" i="1" s="1"/>
  <c r="AB70" i="1"/>
  <c r="AA70" i="1"/>
  <c r="AG70" i="1" s="1"/>
  <c r="Z70" i="1"/>
  <c r="AD70" i="1" s="1"/>
  <c r="D70" i="1"/>
  <c r="AF69" i="1"/>
  <c r="AC69" i="1"/>
  <c r="AI69" i="1" s="1"/>
  <c r="AB69" i="1"/>
  <c r="AH69" i="1" s="1"/>
  <c r="AA69" i="1"/>
  <c r="AG69" i="1" s="1"/>
  <c r="Z69" i="1"/>
  <c r="AD69" i="1" s="1"/>
  <c r="D69" i="1"/>
  <c r="AH68" i="1"/>
  <c r="AC68" i="1"/>
  <c r="AI68" i="1" s="1"/>
  <c r="AB68" i="1"/>
  <c r="AA68" i="1"/>
  <c r="AG68" i="1" s="1"/>
  <c r="Z68" i="1"/>
  <c r="AD68" i="1" s="1"/>
  <c r="D68" i="1"/>
  <c r="AF67" i="1"/>
  <c r="AC67" i="1"/>
  <c r="AI67" i="1" s="1"/>
  <c r="AB67" i="1"/>
  <c r="AH67" i="1" s="1"/>
  <c r="AA67" i="1"/>
  <c r="AG67" i="1" s="1"/>
  <c r="Z67" i="1"/>
  <c r="AD67" i="1" s="1"/>
  <c r="D67" i="1"/>
  <c r="AH66" i="1"/>
  <c r="AC66" i="1"/>
  <c r="AI66" i="1" s="1"/>
  <c r="AB66" i="1"/>
  <c r="AA66" i="1"/>
  <c r="AG66" i="1" s="1"/>
  <c r="Z66" i="1"/>
  <c r="AD66" i="1" s="1"/>
  <c r="D66" i="1"/>
  <c r="AF65" i="1"/>
  <c r="AC65" i="1"/>
  <c r="AI65" i="1" s="1"/>
  <c r="AB65" i="1"/>
  <c r="AH65" i="1" s="1"/>
  <c r="AA65" i="1"/>
  <c r="AG65" i="1" s="1"/>
  <c r="Z65" i="1"/>
  <c r="AD65" i="1" s="1"/>
  <c r="D65" i="1"/>
  <c r="AD64" i="1"/>
  <c r="AB64" i="1"/>
  <c r="AA64" i="1"/>
  <c r="Z64" i="1"/>
  <c r="AF64" i="1" s="1"/>
  <c r="X64" i="1"/>
  <c r="D64" i="1"/>
  <c r="AG63" i="1"/>
  <c r="AF63" i="1"/>
  <c r="AC63" i="1"/>
  <c r="AI63" i="1" s="1"/>
  <c r="AB63" i="1"/>
  <c r="AH63" i="1" s="1"/>
  <c r="AA63" i="1"/>
  <c r="Z63" i="1"/>
  <c r="AD63" i="1" s="1"/>
  <c r="D63" i="1"/>
  <c r="AI62" i="1"/>
  <c r="AH62" i="1"/>
  <c r="AC62" i="1"/>
  <c r="AB62" i="1"/>
  <c r="AA62" i="1"/>
  <c r="AG62" i="1" s="1"/>
  <c r="Z62" i="1"/>
  <c r="AF62" i="1" s="1"/>
  <c r="D62" i="1"/>
  <c r="AG61" i="1"/>
  <c r="AF61" i="1"/>
  <c r="AC61" i="1"/>
  <c r="AI61" i="1" s="1"/>
  <c r="AB61" i="1"/>
  <c r="AH61" i="1" s="1"/>
  <c r="AA61" i="1"/>
  <c r="Z61" i="1"/>
  <c r="AD61" i="1" s="1"/>
  <c r="D61" i="1"/>
  <c r="AI60" i="1"/>
  <c r="AC60" i="1"/>
  <c r="AB60" i="1"/>
  <c r="AA60" i="1"/>
  <c r="AG60" i="1" s="1"/>
  <c r="Z60" i="1"/>
  <c r="AF60" i="1" s="1"/>
  <c r="X60" i="1"/>
  <c r="AH60" i="1" s="1"/>
  <c r="D60" i="1"/>
  <c r="AH59" i="1"/>
  <c r="AG59" i="1"/>
  <c r="AC59" i="1"/>
  <c r="AI59" i="1" s="1"/>
  <c r="AB59" i="1"/>
  <c r="AA59" i="1"/>
  <c r="Z59" i="1"/>
  <c r="AD59" i="1" s="1"/>
  <c r="D59" i="1"/>
  <c r="AI58" i="1"/>
  <c r="AF58" i="1"/>
  <c r="AC58" i="1"/>
  <c r="AB58" i="1"/>
  <c r="AH58" i="1" s="1"/>
  <c r="AA58" i="1"/>
  <c r="AG58" i="1" s="1"/>
  <c r="Z58" i="1"/>
  <c r="AD58" i="1" s="1"/>
  <c r="D58" i="1"/>
  <c r="AH57" i="1"/>
  <c r="AG57" i="1"/>
  <c r="AC57" i="1"/>
  <c r="AI57" i="1" s="1"/>
  <c r="AB57" i="1"/>
  <c r="AA57" i="1"/>
  <c r="Z57" i="1"/>
  <c r="AD57" i="1" s="1"/>
  <c r="D57" i="1"/>
  <c r="AI56" i="1"/>
  <c r="AF56" i="1"/>
  <c r="AC56" i="1"/>
  <c r="AB56" i="1"/>
  <c r="AH56" i="1" s="1"/>
  <c r="AA56" i="1"/>
  <c r="AG56" i="1" s="1"/>
  <c r="Z56" i="1"/>
  <c r="AD56" i="1" s="1"/>
  <c r="D56" i="1"/>
  <c r="AH55" i="1"/>
  <c r="AC55" i="1"/>
  <c r="AI55" i="1" s="1"/>
  <c r="AB55" i="1"/>
  <c r="AA55" i="1"/>
  <c r="AG55" i="1" s="1"/>
  <c r="Z55" i="1"/>
  <c r="AD55" i="1" s="1"/>
  <c r="D55" i="1"/>
  <c r="AF54" i="1"/>
  <c r="AC54" i="1"/>
  <c r="AI54" i="1" s="1"/>
  <c r="AB54" i="1"/>
  <c r="AH54" i="1" s="1"/>
  <c r="AA54" i="1"/>
  <c r="AG54" i="1" s="1"/>
  <c r="Z54" i="1"/>
  <c r="D54" i="1"/>
  <c r="AH53" i="1"/>
  <c r="AC53" i="1"/>
  <c r="AI53" i="1" s="1"/>
  <c r="AB53" i="1"/>
  <c r="AA53" i="1"/>
  <c r="AG53" i="1" s="1"/>
  <c r="Z53" i="1"/>
  <c r="D53" i="1"/>
  <c r="AF52" i="1"/>
  <c r="AC52" i="1"/>
  <c r="AI52" i="1" s="1"/>
  <c r="AB52" i="1"/>
  <c r="AH52" i="1" s="1"/>
  <c r="AA52" i="1"/>
  <c r="AG52" i="1" s="1"/>
  <c r="Z52" i="1"/>
  <c r="D52" i="1"/>
  <c r="AH51" i="1"/>
  <c r="AC51" i="1"/>
  <c r="AI51" i="1" s="1"/>
  <c r="AB51" i="1"/>
  <c r="AA51" i="1"/>
  <c r="AG51" i="1" s="1"/>
  <c r="Z51" i="1"/>
  <c r="D51" i="1"/>
  <c r="AF50" i="1"/>
  <c r="AC50" i="1"/>
  <c r="AI50" i="1" s="1"/>
  <c r="AB50" i="1"/>
  <c r="AH50" i="1" s="1"/>
  <c r="AA50" i="1"/>
  <c r="AG50" i="1" s="1"/>
  <c r="Z50" i="1"/>
  <c r="D50" i="1"/>
  <c r="AH49" i="1"/>
  <c r="AC49" i="1"/>
  <c r="AI49" i="1" s="1"/>
  <c r="AB49" i="1"/>
  <c r="AA49" i="1"/>
  <c r="AG49" i="1" s="1"/>
  <c r="Z49" i="1"/>
  <c r="D49" i="1"/>
  <c r="AF48" i="1"/>
  <c r="AC48" i="1"/>
  <c r="AI48" i="1" s="1"/>
  <c r="AB48" i="1"/>
  <c r="AH48" i="1" s="1"/>
  <c r="AA48" i="1"/>
  <c r="AG48" i="1" s="1"/>
  <c r="Z48" i="1"/>
  <c r="D48" i="1"/>
  <c r="AH47" i="1"/>
  <c r="AC47" i="1"/>
  <c r="AI47" i="1" s="1"/>
  <c r="AB47" i="1"/>
  <c r="AA47" i="1"/>
  <c r="AG47" i="1" s="1"/>
  <c r="Z47" i="1"/>
  <c r="D47" i="1"/>
  <c r="AF46" i="1"/>
  <c r="AC46" i="1"/>
  <c r="AI46" i="1" s="1"/>
  <c r="AB46" i="1"/>
  <c r="AH46" i="1" s="1"/>
  <c r="AA46" i="1"/>
  <c r="AG46" i="1" s="1"/>
  <c r="Z46" i="1"/>
  <c r="D46" i="1"/>
  <c r="AH45" i="1"/>
  <c r="AC45" i="1"/>
  <c r="AI45" i="1" s="1"/>
  <c r="AB45" i="1"/>
  <c r="AA45" i="1"/>
  <c r="AG45" i="1" s="1"/>
  <c r="Z45" i="1"/>
  <c r="D45" i="1"/>
  <c r="AF44" i="1"/>
  <c r="AC44" i="1"/>
  <c r="AI44" i="1" s="1"/>
  <c r="AB44" i="1"/>
  <c r="AH44" i="1" s="1"/>
  <c r="AA44" i="1"/>
  <c r="AG44" i="1" s="1"/>
  <c r="Z44" i="1"/>
  <c r="D44" i="1"/>
  <c r="AH43" i="1"/>
  <c r="AC43" i="1"/>
  <c r="AI43" i="1" s="1"/>
  <c r="AB43" i="1"/>
  <c r="AA43" i="1"/>
  <c r="AG43" i="1" s="1"/>
  <c r="Z43" i="1"/>
  <c r="D43" i="1"/>
  <c r="AA41" i="1"/>
  <c r="W41" i="1"/>
  <c r="V41" i="1"/>
  <c r="AC41" i="1" s="1"/>
  <c r="U41" i="1"/>
  <c r="T41" i="1"/>
  <c r="S41" i="1"/>
  <c r="R41" i="1"/>
  <c r="AB41" i="1" s="1"/>
  <c r="Q41" i="1"/>
  <c r="P41" i="1"/>
  <c r="O41" i="1"/>
  <c r="N41" i="1"/>
  <c r="M41" i="1"/>
  <c r="L41" i="1"/>
  <c r="E41" i="1"/>
  <c r="E100" i="1" s="1"/>
  <c r="AI40" i="1"/>
  <c r="AC40" i="1"/>
  <c r="AB40" i="1"/>
  <c r="AH40" i="1" s="1"/>
  <c r="AA40" i="1"/>
  <c r="AG40" i="1" s="1"/>
  <c r="Z40" i="1"/>
  <c r="AF40" i="1" s="1"/>
  <c r="D40" i="1"/>
  <c r="AG39" i="1"/>
  <c r="AC39" i="1"/>
  <c r="AI39" i="1" s="1"/>
  <c r="AB39" i="1"/>
  <c r="AH39" i="1" s="1"/>
  <c r="AA39" i="1"/>
  <c r="Z39" i="1"/>
  <c r="AF39" i="1" s="1"/>
  <c r="D39" i="1"/>
  <c r="AI38" i="1"/>
  <c r="AC38" i="1"/>
  <c r="AB38" i="1"/>
  <c r="AH38" i="1" s="1"/>
  <c r="AA38" i="1"/>
  <c r="AG38" i="1" s="1"/>
  <c r="Z38" i="1"/>
  <c r="AF38" i="1" s="1"/>
  <c r="D38" i="1"/>
  <c r="AG37" i="1"/>
  <c r="AC37" i="1"/>
  <c r="AI37" i="1" s="1"/>
  <c r="AB37" i="1"/>
  <c r="AH37" i="1" s="1"/>
  <c r="AA37" i="1"/>
  <c r="Z37" i="1"/>
  <c r="AF37" i="1" s="1"/>
  <c r="D37" i="1"/>
  <c r="AI36" i="1"/>
  <c r="AC36" i="1"/>
  <c r="AB36" i="1"/>
  <c r="AH36" i="1" s="1"/>
  <c r="AA36" i="1"/>
  <c r="AG36" i="1" s="1"/>
  <c r="Z36" i="1"/>
  <c r="AF36" i="1" s="1"/>
  <c r="D36" i="1"/>
  <c r="AG35" i="1"/>
  <c r="AC35" i="1"/>
  <c r="AI35" i="1" s="1"/>
  <c r="AB35" i="1"/>
  <c r="AH35" i="1" s="1"/>
  <c r="AA35" i="1"/>
  <c r="Z35" i="1"/>
  <c r="AF35" i="1" s="1"/>
  <c r="D35" i="1"/>
  <c r="AF34" i="1"/>
  <c r="Z34" i="1"/>
  <c r="AD34" i="1" s="1"/>
  <c r="X34" i="1"/>
  <c r="D34" i="1"/>
  <c r="AF33" i="1"/>
  <c r="AC33" i="1"/>
  <c r="AI33" i="1" s="1"/>
  <c r="AB33" i="1"/>
  <c r="AH33" i="1" s="1"/>
  <c r="AA33" i="1"/>
  <c r="AG33" i="1" s="1"/>
  <c r="Z33" i="1"/>
  <c r="AD33" i="1" s="1"/>
  <c r="D33" i="1"/>
  <c r="AH32" i="1"/>
  <c r="AC32" i="1"/>
  <c r="AI32" i="1" s="1"/>
  <c r="AB32" i="1"/>
  <c r="AA32" i="1"/>
  <c r="AG32" i="1" s="1"/>
  <c r="Z32" i="1"/>
  <c r="AD32" i="1" s="1"/>
  <c r="D32" i="1"/>
  <c r="AF31" i="1"/>
  <c r="AC31" i="1"/>
  <c r="AI31" i="1" s="1"/>
  <c r="AB31" i="1"/>
  <c r="AH31" i="1" s="1"/>
  <c r="AA31" i="1"/>
  <c r="AG31" i="1" s="1"/>
  <c r="Z31" i="1"/>
  <c r="AD31" i="1" s="1"/>
  <c r="D31" i="1"/>
  <c r="AH30" i="1"/>
  <c r="AC30" i="1"/>
  <c r="AI30" i="1" s="1"/>
  <c r="AB30" i="1"/>
  <c r="AA30" i="1"/>
  <c r="AG30" i="1" s="1"/>
  <c r="Z30" i="1"/>
  <c r="AD30" i="1" s="1"/>
  <c r="D30" i="1"/>
  <c r="AF29" i="1"/>
  <c r="AC29" i="1"/>
  <c r="AI29" i="1" s="1"/>
  <c r="AB29" i="1"/>
  <c r="AH29" i="1" s="1"/>
  <c r="AA29" i="1"/>
  <c r="AG29" i="1" s="1"/>
  <c r="Z29" i="1"/>
  <c r="AD29" i="1" s="1"/>
  <c r="D29" i="1"/>
  <c r="AH28" i="1"/>
  <c r="AC28" i="1"/>
  <c r="AI28" i="1" s="1"/>
  <c r="AB28" i="1"/>
  <c r="AA28" i="1"/>
  <c r="AG28" i="1" s="1"/>
  <c r="Z28" i="1"/>
  <c r="AF28" i="1" s="1"/>
  <c r="D28" i="1"/>
  <c r="AF27" i="1"/>
  <c r="AC27" i="1"/>
  <c r="AI27" i="1" s="1"/>
  <c r="AB27" i="1"/>
  <c r="AH27" i="1" s="1"/>
  <c r="AA27" i="1"/>
  <c r="AG27" i="1" s="1"/>
  <c r="Z27" i="1"/>
  <c r="D27" i="1"/>
  <c r="AH26" i="1"/>
  <c r="AC26" i="1"/>
  <c r="AI26" i="1" s="1"/>
  <c r="AB26" i="1"/>
  <c r="AA26" i="1"/>
  <c r="AG26" i="1" s="1"/>
  <c r="Z26" i="1"/>
  <c r="AD26" i="1" s="1"/>
  <c r="D26" i="1"/>
  <c r="AF25" i="1"/>
  <c r="AC25" i="1"/>
  <c r="AI25" i="1" s="1"/>
  <c r="AB25" i="1"/>
  <c r="AH25" i="1" s="1"/>
  <c r="AA25" i="1"/>
  <c r="AG25" i="1" s="1"/>
  <c r="Z25" i="1"/>
  <c r="D25" i="1"/>
  <c r="AH24" i="1"/>
  <c r="AC24" i="1"/>
  <c r="AI24" i="1" s="1"/>
  <c r="AB24" i="1"/>
  <c r="AA24" i="1"/>
  <c r="AG24" i="1" s="1"/>
  <c r="Z24" i="1"/>
  <c r="AD24" i="1" s="1"/>
  <c r="D24" i="1"/>
  <c r="AF23" i="1"/>
  <c r="AC23" i="1"/>
  <c r="AI23" i="1" s="1"/>
  <c r="AB23" i="1"/>
  <c r="AH23" i="1" s="1"/>
  <c r="AA23" i="1"/>
  <c r="AG23" i="1" s="1"/>
  <c r="Z23" i="1"/>
  <c r="AD23" i="1" s="1"/>
  <c r="D23" i="1"/>
  <c r="AH22" i="1"/>
  <c r="AF22" i="1"/>
  <c r="AC22" i="1"/>
  <c r="AI22" i="1" s="1"/>
  <c r="AB22" i="1"/>
  <c r="AA22" i="1"/>
  <c r="AG22" i="1" s="1"/>
  <c r="Z22" i="1"/>
  <c r="AD22" i="1" s="1"/>
  <c r="D22" i="1"/>
  <c r="AF21" i="1"/>
  <c r="AC21" i="1"/>
  <c r="AI21" i="1" s="1"/>
  <c r="AB21" i="1"/>
  <c r="AH21" i="1" s="1"/>
  <c r="AA21" i="1"/>
  <c r="AG21" i="1" s="1"/>
  <c r="Z21" i="1"/>
  <c r="D21" i="1"/>
  <c r="AH20" i="1"/>
  <c r="AF20" i="1"/>
  <c r="AC20" i="1"/>
  <c r="AI20" i="1" s="1"/>
  <c r="AB20" i="1"/>
  <c r="AA20" i="1"/>
  <c r="AG20" i="1" s="1"/>
  <c r="Z20" i="1"/>
  <c r="AD20" i="1" s="1"/>
  <c r="D20" i="1"/>
  <c r="AC19" i="1"/>
  <c r="AI19" i="1" s="1"/>
  <c r="AB19" i="1"/>
  <c r="AH19" i="1" s="1"/>
  <c r="AA19" i="1"/>
  <c r="AG19" i="1" s="1"/>
  <c r="Z19" i="1"/>
  <c r="D19" i="1"/>
  <c r="AI18" i="1"/>
  <c r="AH18" i="1"/>
  <c r="AC18" i="1"/>
  <c r="AB18" i="1"/>
  <c r="AA18" i="1"/>
  <c r="AG18" i="1" s="1"/>
  <c r="Z18" i="1"/>
  <c r="AF18" i="1" s="1"/>
  <c r="D18" i="1"/>
  <c r="AG17" i="1"/>
  <c r="AF17" i="1"/>
  <c r="AC17" i="1"/>
  <c r="AI17" i="1" s="1"/>
  <c r="AB17" i="1"/>
  <c r="AH17" i="1" s="1"/>
  <c r="AA17" i="1"/>
  <c r="Z17" i="1"/>
  <c r="AD17" i="1" s="1"/>
  <c r="D17" i="1"/>
  <c r="AI16" i="1"/>
  <c r="AH16" i="1"/>
  <c r="AC16" i="1"/>
  <c r="AB16" i="1"/>
  <c r="AA16" i="1"/>
  <c r="AG16" i="1" s="1"/>
  <c r="Z16" i="1"/>
  <c r="AD16" i="1" s="1"/>
  <c r="D16" i="1"/>
  <c r="AG15" i="1"/>
  <c r="AF15" i="1"/>
  <c r="AC15" i="1"/>
  <c r="AI15" i="1" s="1"/>
  <c r="AB15" i="1"/>
  <c r="AH15" i="1" s="1"/>
  <c r="AA15" i="1"/>
  <c r="Z15" i="1"/>
  <c r="AD15" i="1" s="1"/>
  <c r="D15" i="1"/>
  <c r="AI14" i="1"/>
  <c r="AC14" i="1"/>
  <c r="AB14" i="1"/>
  <c r="AA14" i="1"/>
  <c r="AG14" i="1" s="1"/>
  <c r="Z14" i="1"/>
  <c r="AD14" i="1" s="1"/>
  <c r="X14" i="1"/>
  <c r="AH14" i="1" s="1"/>
  <c r="D14" i="1"/>
  <c r="AG13" i="1"/>
  <c r="AC13" i="1"/>
  <c r="AI13" i="1" s="1"/>
  <c r="AB13" i="1"/>
  <c r="AH13" i="1" s="1"/>
  <c r="AA13" i="1"/>
  <c r="Z13" i="1"/>
  <c r="AF13" i="1" s="1"/>
  <c r="D13" i="1"/>
  <c r="AI12" i="1"/>
  <c r="AC12" i="1"/>
  <c r="AB12" i="1"/>
  <c r="AH12" i="1" s="1"/>
  <c r="AA12" i="1"/>
  <c r="AG12" i="1" s="1"/>
  <c r="Z12" i="1"/>
  <c r="AF12" i="1" s="1"/>
  <c r="D12" i="1"/>
  <c r="AG11" i="1"/>
  <c r="AC11" i="1"/>
  <c r="AI11" i="1" s="1"/>
  <c r="AB11" i="1"/>
  <c r="AH11" i="1" s="1"/>
  <c r="AA11" i="1"/>
  <c r="Z11" i="1"/>
  <c r="AF11" i="1" s="1"/>
  <c r="X11" i="1"/>
  <c r="X41" i="1" s="1"/>
  <c r="D11" i="1"/>
  <c r="AF10" i="1"/>
  <c r="AC10" i="1"/>
  <c r="AI10" i="1" s="1"/>
  <c r="AB10" i="1"/>
  <c r="AH10" i="1" s="1"/>
  <c r="AA10" i="1"/>
  <c r="AG10" i="1" s="1"/>
  <c r="Z10" i="1"/>
  <c r="AD10" i="1" s="1"/>
  <c r="D10" i="1"/>
  <c r="AH9" i="1"/>
  <c r="AC9" i="1"/>
  <c r="AI9" i="1" s="1"/>
  <c r="AB9" i="1"/>
  <c r="AA9" i="1"/>
  <c r="AG9" i="1" s="1"/>
  <c r="Z9" i="1"/>
  <c r="AF9" i="1" s="1"/>
  <c r="D9" i="1"/>
  <c r="AD18" i="1" l="1"/>
  <c r="AH41" i="1"/>
  <c r="AD11" i="1"/>
  <c r="AD13" i="1"/>
  <c r="AF14" i="1"/>
  <c r="AF16" i="1"/>
  <c r="AF24" i="1"/>
  <c r="AD19" i="1"/>
  <c r="AF19" i="1"/>
  <c r="AF26" i="1"/>
  <c r="AD27" i="1"/>
  <c r="AD38" i="1"/>
  <c r="Z41" i="1"/>
  <c r="AG41" i="1"/>
  <c r="AF86" i="1"/>
  <c r="AD86" i="1"/>
  <c r="AI86" i="1"/>
  <c r="AD12" i="1"/>
  <c r="AD21" i="1"/>
  <c r="AD40" i="1"/>
  <c r="AD44" i="1"/>
  <c r="AD46" i="1"/>
  <c r="AD48" i="1"/>
  <c r="AD50" i="1"/>
  <c r="AD52" i="1"/>
  <c r="AD54" i="1"/>
  <c r="AH86" i="1"/>
  <c r="AI41" i="1"/>
  <c r="AG86" i="1"/>
  <c r="AD9" i="1"/>
  <c r="AD25" i="1"/>
  <c r="AD28" i="1"/>
  <c r="AD36" i="1"/>
  <c r="AD43" i="1"/>
  <c r="AD45" i="1"/>
  <c r="AD47" i="1"/>
  <c r="AD49" i="1"/>
  <c r="AD51" i="1"/>
  <c r="AD53" i="1"/>
  <c r="AF30" i="1"/>
  <c r="AF32" i="1"/>
  <c r="AD35" i="1"/>
  <c r="AD37" i="1"/>
  <c r="AD39" i="1"/>
  <c r="AF43" i="1"/>
  <c r="AF45" i="1"/>
  <c r="AF47" i="1"/>
  <c r="AF49" i="1"/>
  <c r="AF51" i="1"/>
  <c r="AF53" i="1"/>
  <c r="AF55" i="1"/>
  <c r="AF57" i="1"/>
  <c r="AF59" i="1"/>
  <c r="AF66" i="1"/>
  <c r="AF68" i="1"/>
  <c r="AF70" i="1"/>
  <c r="AF72" i="1"/>
  <c r="AF74" i="1"/>
  <c r="AF76" i="1"/>
  <c r="AF78" i="1"/>
  <c r="AF80" i="1"/>
  <c r="AF82" i="1"/>
  <c r="AF84" i="1"/>
  <c r="X86" i="1"/>
  <c r="AH88" i="1"/>
  <c r="AF91" i="1"/>
  <c r="AF93" i="1"/>
  <c r="AF95" i="1"/>
  <c r="AD60" i="1"/>
  <c r="AD62" i="1"/>
  <c r="Z96" i="1"/>
  <c r="AF96" i="1" l="1"/>
  <c r="AD96" i="1"/>
  <c r="AD41" i="1"/>
  <c r="AF41" i="1"/>
</calcChain>
</file>

<file path=xl/sharedStrings.xml><?xml version="1.0" encoding="utf-8"?>
<sst xmlns="http://schemas.openxmlformats.org/spreadsheetml/2006/main" count="202" uniqueCount="55">
  <si>
    <t>S.C.T.</t>
  </si>
  <si>
    <t>SERVICIOS A LA NAVEGACIÓN EN EL ESPACIO AÉREO MEXICANO</t>
  </si>
  <si>
    <t>DIRECCIÓN GENERAL ADJUNTA DE FINANZAS</t>
  </si>
  <si>
    <t>DIRECCIÓN DE PRESUPUESTO Y CONTABILIDAD</t>
  </si>
  <si>
    <t>PROGRAMA ANUAL DE ADQUISICIONES, ARRENDAMIENTOS Y SERVICIOS 2015</t>
  </si>
  <si>
    <t xml:space="preserve"> ASIGNACIÓN MODIFICADA ANUAL AL CIERRE DE ENERO 2015</t>
  </si>
  <si>
    <t>Gasto</t>
  </si>
  <si>
    <t>Capitulo</t>
  </si>
  <si>
    <t>OGTO</t>
  </si>
  <si>
    <t>CONCEPTO</t>
  </si>
  <si>
    <t>MODIFICADA ANUAL AL CIERRE DE ENERO</t>
  </si>
  <si>
    <t>T1(%)</t>
  </si>
  <si>
    <t>T2(%)</t>
  </si>
  <si>
    <t>T3(%)</t>
  </si>
  <si>
    <t>T4(%)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</si>
  <si>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</si>
  <si>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</si>
  <si>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</si>
  <si>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</si>
  <si>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</si>
  <si>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</si>
  <si>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</si>
  <si>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</si>
  <si>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</si>
  <si>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</si>
  <si>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</si>
  <si>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</si>
  <si>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</si>
  <si>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ENE MARZO</t>
  </si>
  <si>
    <t>ABR-JUN</t>
  </si>
  <si>
    <t>JUL-SEP</t>
  </si>
  <si>
    <t>OCT-DIC</t>
  </si>
  <si>
    <t>TOTAL</t>
  </si>
  <si>
    <t>T1</t>
  </si>
  <si>
    <t>T2</t>
  </si>
  <si>
    <t>T3</t>
  </si>
  <si>
    <t>T4</t>
  </si>
  <si>
    <t>Gasto Corriente</t>
  </si>
  <si>
    <t>GASTOS POR SERVICIOS DE TRASLADO DE PERSONAS</t>
  </si>
  <si>
    <t>Gasto de Inversión</t>
  </si>
  <si>
    <t>ELABORÓ</t>
  </si>
  <si>
    <t>REVISO</t>
  </si>
  <si>
    <t>AUTORIZO</t>
  </si>
  <si>
    <t>Jorge Hernández Domínguez</t>
  </si>
  <si>
    <t>C.P. Miguel Angel Guzmán Arellano</t>
  </si>
  <si>
    <t>L.C.Mildred Maricela Mejía Sánchez</t>
  </si>
  <si>
    <t>ENCARGADO DE ELABORAR LA</t>
  </si>
  <si>
    <t>SUBDIRECTOR DE OPERACIÓN DEL PRESUPUESTO</t>
  </si>
  <si>
    <t>DIRECTORA DE PRESUPUESTO Y CONTABILIDAD</t>
  </si>
  <si>
    <t>INFORMACION</t>
  </si>
  <si>
    <t>L.C.Mildred Maricela Mejia Sánchez</t>
  </si>
  <si>
    <t xml:space="preserve">                        AUTORIZO</t>
  </si>
  <si>
    <t>ELABORO</t>
  </si>
  <si>
    <t>ENERO</t>
  </si>
  <si>
    <t>PROGRAMA ANUAL DE ADQUISICIONES, ARRENDAMIENTOS Y SERVICIOS 2015 EJERCIDO AL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</si>
</sst>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auto="1"/>
      </right>
      <top/>
      <bottom style="thin">
        <color theme="1"/>
      </bottom>
      <diagonal/>
    </border>
    <border>
      <left style="hair">
        <color auto="1"/>
      </left>
      <right style="hair">
        <color auto="1"/>
      </right>
      <top/>
      <bottom style="thin">
        <color theme="1"/>
      </bottom>
      <diagonal/>
    </border>
    <border>
      <left style="hair">
        <color auto="1"/>
      </left>
      <right style="hair">
        <color theme="1"/>
      </right>
      <top/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hair">
        <color auto="1"/>
      </right>
      <top style="thin">
        <color theme="1"/>
      </top>
      <bottom style="double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double">
        <color theme="1"/>
      </bottom>
      <diagonal/>
    </border>
    <border>
      <left style="hair">
        <color auto="1"/>
      </left>
      <right/>
      <top style="thin">
        <color theme="1"/>
      </top>
      <bottom style="double">
        <color theme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22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theme="1"/>
      </bottom>
      <diagonal/>
    </border>
    <border>
      <left style="thin">
        <color indexed="22"/>
      </left>
      <right style="hair">
        <color auto="1"/>
      </right>
      <top style="thin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medium">
        <color theme="1"/>
      </bottom>
      <diagonal/>
    </border>
    <border>
      <left style="hair">
        <color auto="1"/>
      </left>
      <right/>
      <top style="thin">
        <color theme="1"/>
      </top>
      <bottom style="medium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double">
        <color auto="1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double">
        <color theme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theme="1"/>
      </bottom>
      <diagonal/>
    </border>
    <border>
      <left style="hair">
        <color auto="1"/>
      </left>
      <right/>
      <top style="thin">
        <color auto="1"/>
      </top>
      <bottom style="double">
        <color theme="1"/>
      </bottom>
      <diagonal/>
    </border>
    <border>
      <left style="thin">
        <color indexed="22"/>
      </left>
      <right style="hair">
        <color auto="1"/>
      </right>
      <top/>
      <bottom style="hair">
        <color theme="1"/>
      </bottom>
      <diagonal/>
    </border>
    <border>
      <left style="hair">
        <color auto="1"/>
      </left>
      <right style="hair">
        <color auto="1"/>
      </right>
      <top/>
      <bottom style="hair">
        <color theme="1"/>
      </bottom>
      <diagonal/>
    </border>
    <border>
      <left style="hair">
        <color auto="1"/>
      </left>
      <right style="hair">
        <color theme="1"/>
      </right>
      <top/>
      <bottom style="hair">
        <color theme="1"/>
      </bottom>
      <diagonal/>
    </border>
    <border>
      <left style="thin">
        <color indexed="22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22"/>
      </left>
      <right style="hair">
        <color auto="1"/>
      </right>
      <top style="hair">
        <color theme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theme="1"/>
      </top>
      <bottom style="thin">
        <color auto="1"/>
      </bottom>
      <diagonal/>
    </border>
    <border>
      <left style="hair">
        <color auto="1"/>
      </left>
      <right style="hair">
        <color theme="1"/>
      </right>
      <top style="hair">
        <color theme="1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1" xfId="3" quotePrefix="1" applyFont="1" applyFill="1" applyBorder="1" applyAlignment="1">
      <alignment horizontal="center" vertical="center" wrapText="1"/>
    </xf>
    <xf numFmtId="0" fontId="5" fillId="2" borderId="2" xfId="3" quotePrefix="1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 wrapText="1"/>
    </xf>
    <xf numFmtId="0" fontId="5" fillId="2" borderId="4" xfId="3" quotePrefix="1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3" applyFont="1" applyFill="1" applyBorder="1" applyAlignment="1">
      <alignment vertical="top" wrapText="1"/>
    </xf>
    <xf numFmtId="0" fontId="5" fillId="0" borderId="5" xfId="3" applyFont="1" applyFill="1" applyBorder="1" applyAlignment="1">
      <alignment horizontal="right" vertical="top" wrapText="1"/>
    </xf>
    <xf numFmtId="0" fontId="0" fillId="0" borderId="6" xfId="0" applyBorder="1"/>
    <xf numFmtId="4" fontId="5" fillId="0" borderId="5" xfId="3" applyNumberFormat="1" applyFont="1" applyFill="1" applyBorder="1" applyAlignment="1">
      <alignment horizontal="right" vertical="center" wrapText="1"/>
    </xf>
    <xf numFmtId="1" fontId="5" fillId="0" borderId="7" xfId="3" applyNumberFormat="1" applyFont="1" applyFill="1" applyBorder="1" applyAlignment="1">
      <alignment horizontal="right" vertical="center" wrapText="1"/>
    </xf>
    <xf numFmtId="1" fontId="5" fillId="0" borderId="8" xfId="3" applyNumberFormat="1" applyFont="1" applyFill="1" applyBorder="1" applyAlignment="1">
      <alignment horizontal="right" vertical="center" wrapText="1"/>
    </xf>
    <xf numFmtId="1" fontId="0" fillId="0" borderId="8" xfId="0" applyNumberFormat="1" applyBorder="1" applyAlignment="1">
      <alignment vertical="center"/>
    </xf>
    <xf numFmtId="4" fontId="0" fillId="0" borderId="0" xfId="0" applyNumberFormat="1"/>
    <xf numFmtId="2" fontId="0" fillId="0" borderId="0" xfId="0" applyNumberFormat="1"/>
    <xf numFmtId="0" fontId="5" fillId="0" borderId="9" xfId="3" applyFont="1" applyFill="1" applyBorder="1" applyAlignment="1">
      <alignment vertical="top" wrapText="1"/>
    </xf>
    <xf numFmtId="0" fontId="5" fillId="0" borderId="9" xfId="3" applyFont="1" applyFill="1" applyBorder="1" applyAlignment="1">
      <alignment horizontal="right" vertical="top" wrapText="1"/>
    </xf>
    <xf numFmtId="0" fontId="0" fillId="0" borderId="10" xfId="0" applyBorder="1"/>
    <xf numFmtId="4" fontId="5" fillId="0" borderId="9" xfId="3" applyNumberFormat="1" applyFont="1" applyFill="1" applyBorder="1" applyAlignment="1">
      <alignment horizontal="right" vertical="center" wrapText="1"/>
    </xf>
    <xf numFmtId="1" fontId="5" fillId="0" borderId="11" xfId="3" applyNumberFormat="1" applyFont="1" applyFill="1" applyBorder="1" applyAlignment="1">
      <alignment horizontal="right" vertical="center" wrapText="1"/>
    </xf>
    <xf numFmtId="1" fontId="5" fillId="0" borderId="12" xfId="3" applyNumberFormat="1" applyFont="1" applyFill="1" applyBorder="1" applyAlignment="1">
      <alignment horizontal="right" vertical="center" wrapText="1"/>
    </xf>
    <xf numFmtId="1" fontId="0" fillId="0" borderId="12" xfId="0" applyNumberFormat="1" applyBorder="1" applyAlignment="1">
      <alignment vertical="center"/>
    </xf>
    <xf numFmtId="1" fontId="0" fillId="0" borderId="0" xfId="0" applyNumberFormat="1"/>
    <xf numFmtId="0" fontId="5" fillId="0" borderId="9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9" xfId="3" applyFont="1" applyFill="1" applyBorder="1" applyAlignment="1">
      <alignment vertical="top"/>
    </xf>
    <xf numFmtId="1" fontId="5" fillId="0" borderId="14" xfId="3" applyNumberFormat="1" applyFont="1" applyFill="1" applyBorder="1" applyAlignment="1">
      <alignment horizontal="right" vertical="center" wrapText="1"/>
    </xf>
    <xf numFmtId="1" fontId="5" fillId="0" borderId="15" xfId="3" applyNumberFormat="1" applyFont="1" applyFill="1" applyBorder="1" applyAlignment="1">
      <alignment horizontal="right" vertical="center" wrapText="1"/>
    </xf>
    <xf numFmtId="1" fontId="0" fillId="0" borderId="16" xfId="0" applyNumberFormat="1" applyBorder="1" applyAlignment="1">
      <alignment vertical="center"/>
    </xf>
    <xf numFmtId="4" fontId="6" fillId="0" borderId="17" xfId="3" applyNumberFormat="1" applyFont="1" applyFill="1" applyBorder="1" applyAlignment="1">
      <alignment horizontal="right" vertical="top" wrapText="1"/>
    </xf>
    <xf numFmtId="1" fontId="6" fillId="0" borderId="18" xfId="3" applyNumberFormat="1" applyFont="1" applyFill="1" applyBorder="1" applyAlignment="1">
      <alignment horizontal="right" vertical="center" wrapText="1"/>
    </xf>
    <xf numFmtId="1" fontId="6" fillId="0" borderId="19" xfId="3" applyNumberFormat="1" applyFont="1" applyFill="1" applyBorder="1" applyAlignment="1">
      <alignment horizontal="right" vertical="center" wrapText="1"/>
    </xf>
    <xf numFmtId="1" fontId="3" fillId="0" borderId="20" xfId="0" applyNumberFormat="1" applyFont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top" wrapText="1"/>
    </xf>
    <xf numFmtId="4" fontId="5" fillId="0" borderId="22" xfId="3" applyNumberFormat="1" applyFont="1" applyFill="1" applyBorder="1" applyAlignment="1">
      <alignment horizontal="right" vertical="top" wrapText="1"/>
    </xf>
    <xf numFmtId="4" fontId="5" fillId="0" borderId="23" xfId="3" applyNumberFormat="1" applyFont="1" applyFill="1" applyBorder="1" applyAlignment="1">
      <alignment horizontal="right" vertical="top" wrapText="1"/>
    </xf>
    <xf numFmtId="0" fontId="0" fillId="0" borderId="24" xfId="0" applyBorder="1"/>
    <xf numFmtId="1" fontId="5" fillId="0" borderId="11" xfId="2" applyNumberFormat="1" applyFont="1" applyFill="1" applyBorder="1" applyAlignment="1">
      <alignment horizontal="right" vertical="center" wrapText="1"/>
    </xf>
    <xf numFmtId="1" fontId="5" fillId="0" borderId="12" xfId="2" applyNumberFormat="1" applyFont="1" applyFill="1" applyBorder="1" applyAlignment="1">
      <alignment horizontal="right" vertical="center" wrapText="1"/>
    </xf>
    <xf numFmtId="9" fontId="5" fillId="0" borderId="12" xfId="2" applyFont="1" applyFill="1" applyBorder="1" applyAlignment="1">
      <alignment horizontal="right" vertical="center" wrapText="1"/>
    </xf>
    <xf numFmtId="1" fontId="0" fillId="0" borderId="12" xfId="2" applyNumberFormat="1" applyFont="1" applyBorder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" fontId="0" fillId="0" borderId="12" xfId="2" applyNumberFormat="1" applyFont="1" applyFill="1" applyBorder="1" applyAlignment="1">
      <alignment vertical="center"/>
    </xf>
    <xf numFmtId="1" fontId="0" fillId="0" borderId="12" xfId="2" quotePrefix="1" applyNumberFormat="1" applyFont="1" applyBorder="1" applyAlignment="1">
      <alignment vertical="center"/>
    </xf>
    <xf numFmtId="1" fontId="5" fillId="0" borderId="12" xfId="2" quotePrefix="1" applyNumberFormat="1" applyFont="1" applyFill="1" applyBorder="1" applyAlignment="1">
      <alignment horizontal="right" vertical="center" wrapText="1"/>
    </xf>
    <xf numFmtId="4" fontId="5" fillId="0" borderId="12" xfId="3" applyNumberFormat="1" applyFont="1" applyFill="1" applyBorder="1" applyAlignment="1">
      <alignment horizontal="right" vertical="center" wrapText="1"/>
    </xf>
    <xf numFmtId="1" fontId="5" fillId="0" borderId="12" xfId="3" quotePrefix="1" applyNumberFormat="1" applyFont="1" applyFill="1" applyBorder="1" applyAlignment="1">
      <alignment horizontal="right" vertical="center" wrapText="1"/>
    </xf>
    <xf numFmtId="1" fontId="0" fillId="0" borderId="12" xfId="0" quotePrefix="1" applyNumberFormat="1" applyBorder="1" applyAlignment="1">
      <alignment horizontal="right"/>
    </xf>
    <xf numFmtId="1" fontId="0" fillId="0" borderId="12" xfId="0" quotePrefix="1" applyNumberFormat="1" applyBorder="1" applyAlignment="1">
      <alignment vertical="top"/>
    </xf>
    <xf numFmtId="1" fontId="5" fillId="0" borderId="25" xfId="2" applyNumberFormat="1" applyFont="1" applyFill="1" applyBorder="1" applyAlignment="1">
      <alignment horizontal="right" vertical="center" wrapText="1"/>
    </xf>
    <xf numFmtId="1" fontId="5" fillId="0" borderId="26" xfId="2" applyNumberFormat="1" applyFont="1" applyFill="1" applyBorder="1" applyAlignment="1">
      <alignment horizontal="right" vertical="center" wrapText="1"/>
    </xf>
    <xf numFmtId="4" fontId="5" fillId="0" borderId="26" xfId="3" applyNumberFormat="1" applyFont="1" applyFill="1" applyBorder="1" applyAlignment="1">
      <alignment horizontal="right" vertical="center" wrapText="1"/>
    </xf>
    <xf numFmtId="1" fontId="0" fillId="0" borderId="26" xfId="0" applyNumberFormat="1" applyBorder="1" applyAlignment="1">
      <alignment vertical="center"/>
    </xf>
    <xf numFmtId="1" fontId="5" fillId="0" borderId="14" xfId="2" applyNumberFormat="1" applyFont="1" applyFill="1" applyBorder="1" applyAlignment="1">
      <alignment horizontal="right" vertical="center" wrapText="1"/>
    </xf>
    <xf numFmtId="1" fontId="5" fillId="0" borderId="15" xfId="2" applyNumberFormat="1" applyFont="1" applyFill="1" applyBorder="1" applyAlignment="1">
      <alignment horizontal="right" vertical="center" wrapText="1"/>
    </xf>
    <xf numFmtId="4" fontId="5" fillId="0" borderId="15" xfId="3" applyNumberFormat="1" applyFont="1" applyFill="1" applyBorder="1" applyAlignment="1">
      <alignment horizontal="right" vertical="center" wrapText="1"/>
    </xf>
    <xf numFmtId="1" fontId="0" fillId="0" borderId="27" xfId="0" quotePrefix="1" applyNumberFormat="1" applyBorder="1" applyAlignment="1">
      <alignment vertical="top"/>
    </xf>
    <xf numFmtId="1" fontId="6" fillId="0" borderId="28" xfId="2" applyNumberFormat="1" applyFont="1" applyFill="1" applyBorder="1" applyAlignment="1">
      <alignment horizontal="right" vertical="center" wrapText="1"/>
    </xf>
    <xf numFmtId="1" fontId="6" fillId="0" borderId="29" xfId="2" applyNumberFormat="1" applyFont="1" applyFill="1" applyBorder="1" applyAlignment="1">
      <alignment horizontal="right" vertical="center" wrapText="1"/>
    </xf>
    <xf numFmtId="4" fontId="6" fillId="0" borderId="29" xfId="3" applyNumberFormat="1" applyFont="1" applyFill="1" applyBorder="1" applyAlignment="1">
      <alignment horizontal="right" vertical="top" wrapText="1"/>
    </xf>
    <xf numFmtId="1" fontId="3" fillId="0" borderId="30" xfId="0" applyNumberFormat="1" applyFont="1" applyBorder="1" applyAlignment="1">
      <alignment vertical="top"/>
    </xf>
    <xf numFmtId="4" fontId="5" fillId="0" borderId="9" xfId="3" applyNumberFormat="1" applyFont="1" applyFill="1" applyBorder="1" applyAlignment="1">
      <alignment vertical="top" wrapText="1"/>
    </xf>
    <xf numFmtId="4" fontId="5" fillId="0" borderId="9" xfId="3" applyNumberFormat="1" applyFont="1" applyFill="1" applyBorder="1" applyAlignment="1">
      <alignment horizontal="right" vertical="top" wrapText="1"/>
    </xf>
    <xf numFmtId="4" fontId="5" fillId="0" borderId="31" xfId="3" applyNumberFormat="1" applyFont="1" applyFill="1" applyBorder="1" applyAlignment="1">
      <alignment horizontal="right" vertical="top" wrapText="1"/>
    </xf>
    <xf numFmtId="3" fontId="5" fillId="0" borderId="22" xfId="3" applyNumberFormat="1" applyFont="1" applyFill="1" applyBorder="1" applyAlignment="1">
      <alignment horizontal="right" vertical="top" wrapText="1"/>
    </xf>
    <xf numFmtId="3" fontId="5" fillId="0" borderId="23" xfId="3" applyNumberFormat="1" applyFont="1" applyFill="1" applyBorder="1" applyAlignment="1">
      <alignment horizontal="right" vertical="top" wrapText="1"/>
    </xf>
    <xf numFmtId="4" fontId="7" fillId="0" borderId="32" xfId="3" applyNumberFormat="1" applyFont="1" applyFill="1" applyBorder="1" applyAlignment="1">
      <alignment horizontal="right" vertical="top" wrapText="1"/>
    </xf>
    <xf numFmtId="3" fontId="5" fillId="0" borderId="33" xfId="3" applyNumberFormat="1" applyFont="1" applyFill="1" applyBorder="1" applyAlignment="1">
      <alignment horizontal="right" vertical="top" wrapText="1"/>
    </xf>
    <xf numFmtId="3" fontId="5" fillId="0" borderId="34" xfId="3" applyNumberFormat="1" applyFont="1" applyFill="1" applyBorder="1" applyAlignment="1">
      <alignment horizontal="right" vertical="top" wrapText="1"/>
    </xf>
    <xf numFmtId="4" fontId="5" fillId="0" borderId="34" xfId="3" applyNumberFormat="1" applyFont="1" applyFill="1" applyBorder="1" applyAlignment="1">
      <alignment horizontal="right" vertical="top" wrapText="1"/>
    </xf>
    <xf numFmtId="0" fontId="0" fillId="0" borderId="35" xfId="0" applyBorder="1"/>
    <xf numFmtId="4" fontId="7" fillId="0" borderId="10" xfId="3" applyNumberFormat="1" applyFont="1" applyFill="1" applyBorder="1" applyAlignment="1">
      <alignment horizontal="right" vertical="top" wrapText="1"/>
    </xf>
    <xf numFmtId="1" fontId="5" fillId="0" borderId="36" xfId="3" applyNumberFormat="1" applyFont="1" applyFill="1" applyBorder="1" applyAlignment="1">
      <alignment horizontal="right" vertical="top" wrapText="1"/>
    </xf>
    <xf numFmtId="1" fontId="5" fillId="0" borderId="37" xfId="3" applyNumberFormat="1" applyFont="1" applyFill="1" applyBorder="1" applyAlignment="1">
      <alignment horizontal="right" vertical="top" wrapText="1"/>
    </xf>
    <xf numFmtId="3" fontId="5" fillId="0" borderId="38" xfId="3" quotePrefix="1" applyNumberFormat="1" applyFont="1" applyFill="1" applyBorder="1" applyAlignment="1">
      <alignment horizontal="right" vertical="top" wrapText="1"/>
    </xf>
    <xf numFmtId="1" fontId="5" fillId="0" borderId="39" xfId="3" applyNumberFormat="1" applyFont="1" applyFill="1" applyBorder="1" applyAlignment="1">
      <alignment horizontal="right" vertical="top" wrapText="1"/>
    </xf>
    <xf numFmtId="1" fontId="5" fillId="0" borderId="40" xfId="3" applyNumberFormat="1" applyFont="1" applyFill="1" applyBorder="1" applyAlignment="1">
      <alignment horizontal="right" vertical="top" wrapText="1"/>
    </xf>
    <xf numFmtId="3" fontId="5" fillId="0" borderId="41" xfId="3" quotePrefix="1" applyNumberFormat="1" applyFont="1" applyFill="1" applyBorder="1" applyAlignment="1">
      <alignment horizontal="right" vertical="top" wrapText="1"/>
    </xf>
    <xf numFmtId="1" fontId="5" fillId="0" borderId="42" xfId="3" applyNumberFormat="1" applyFont="1" applyFill="1" applyBorder="1" applyAlignment="1">
      <alignment horizontal="right" vertical="top" wrapText="1"/>
    </xf>
    <xf numFmtId="1" fontId="5" fillId="0" borderId="43" xfId="3" applyNumberFormat="1" applyFont="1" applyFill="1" applyBorder="1" applyAlignment="1">
      <alignment horizontal="right" vertical="top" wrapText="1"/>
    </xf>
    <xf numFmtId="3" fontId="5" fillId="0" borderId="44" xfId="3" applyNumberFormat="1" applyFont="1" applyFill="1" applyBorder="1" applyAlignment="1">
      <alignment horizontal="right" vertical="top" wrapText="1"/>
    </xf>
    <xf numFmtId="1" fontId="6" fillId="0" borderId="45" xfId="3" applyNumberFormat="1" applyFont="1" applyFill="1" applyBorder="1" applyAlignment="1">
      <alignment horizontal="right" vertical="top" wrapText="1"/>
    </xf>
    <xf numFmtId="1" fontId="6" fillId="0" borderId="46" xfId="3" applyNumberFormat="1" applyFont="1" applyFill="1" applyBorder="1" applyAlignment="1">
      <alignment horizontal="right" vertical="top" wrapText="1"/>
    </xf>
    <xf numFmtId="3" fontId="7" fillId="0" borderId="47" xfId="3" quotePrefix="1" applyNumberFormat="1" applyFont="1" applyFill="1" applyBorder="1" applyAlignment="1">
      <alignment horizontal="right" vertical="top" wrapText="1"/>
    </xf>
    <xf numFmtId="0" fontId="5" fillId="0" borderId="48" xfId="3" applyFont="1" applyFill="1" applyBorder="1" applyAlignment="1">
      <alignment vertical="top" wrapText="1"/>
    </xf>
    <xf numFmtId="0" fontId="5" fillId="0" borderId="48" xfId="3" applyFont="1" applyFill="1" applyBorder="1" applyAlignment="1">
      <alignment horizontal="right" vertical="top" wrapText="1"/>
    </xf>
    <xf numFmtId="4" fontId="5" fillId="0" borderId="48" xfId="3" applyNumberFormat="1" applyFont="1" applyFill="1" applyBorder="1" applyAlignment="1">
      <alignment vertical="top" wrapText="1"/>
    </xf>
    <xf numFmtId="4" fontId="5" fillId="0" borderId="48" xfId="3" applyNumberFormat="1" applyFont="1" applyFill="1" applyBorder="1" applyAlignment="1">
      <alignment horizontal="right" vertical="top" wrapText="1"/>
    </xf>
    <xf numFmtId="4" fontId="5" fillId="0" borderId="0" xfId="3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0" xfId="3" applyFont="1" applyFill="1" applyBorder="1" applyAlignment="1">
      <alignment vertical="top" wrapText="1"/>
    </xf>
    <xf numFmtId="4" fontId="6" fillId="0" borderId="49" xfId="3" applyNumberFormat="1" applyFont="1" applyFill="1" applyBorder="1" applyAlignment="1">
      <alignment horizontal="right" vertical="top" wrapText="1"/>
    </xf>
    <xf numFmtId="4" fontId="6" fillId="0" borderId="0" xfId="3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4" fontId="6" fillId="0" borderId="51" xfId="3" applyNumberFormat="1" applyFont="1" applyFill="1" applyBorder="1" applyAlignment="1">
      <alignment horizontal="right" vertical="top" wrapText="1"/>
    </xf>
    <xf numFmtId="0" fontId="7" fillId="0" borderId="48" xfId="3" applyFont="1" applyFill="1" applyBorder="1" applyAlignment="1">
      <alignment vertical="top" wrapText="1"/>
    </xf>
    <xf numFmtId="0" fontId="0" fillId="0" borderId="0" xfId="0" quotePrefix="1" applyAlignment="1">
      <alignment vertical="top"/>
    </xf>
    <xf numFmtId="4" fontId="5" fillId="0" borderId="48" xfId="3" applyNumberFormat="1" applyFont="1" applyFill="1" applyBorder="1" applyAlignment="1">
      <alignment horizontal="right" vertical="center" wrapText="1"/>
    </xf>
    <xf numFmtId="0" fontId="5" fillId="0" borderId="48" xfId="3" applyFont="1" applyFill="1" applyBorder="1" applyAlignment="1">
      <alignment vertical="center" wrapText="1"/>
    </xf>
    <xf numFmtId="0" fontId="5" fillId="0" borderId="48" xfId="3" applyFont="1" applyFill="1" applyBorder="1" applyAlignment="1">
      <alignment horizontal="right" vertical="center" wrapText="1"/>
    </xf>
    <xf numFmtId="0" fontId="5" fillId="0" borderId="48" xfId="3" applyFont="1" applyFill="1" applyBorder="1" applyAlignment="1">
      <alignment vertical="top"/>
    </xf>
    <xf numFmtId="0" fontId="0" fillId="0" borderId="0" xfId="0" quotePrefix="1"/>
    <xf numFmtId="0" fontId="0" fillId="0" borderId="0" xfId="0" quotePrefix="1" applyAlignment="1">
      <alignment horizontal="left"/>
    </xf>
    <xf numFmtId="0" fontId="0" fillId="0" borderId="52" xfId="0" applyBorder="1" applyAlignment="1">
      <alignment vertical="center"/>
    </xf>
    <xf numFmtId="0" fontId="0" fillId="0" borderId="52" xfId="0" applyBorder="1"/>
    <xf numFmtId="0" fontId="0" fillId="0" borderId="0" xfId="0" quotePrefix="1" applyAlignment="1">
      <alignment horizontal="left" vertical="top"/>
    </xf>
  </cellXfs>
  <cellStyles count="4">
    <cellStyle name="Millares" xfId="1" builtinId="3"/>
    <cellStyle name="Normal" xfId="0" builtinId="0"/>
    <cellStyle name="Normal_Hoja1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90</xdr:row>
      <xdr:rowOff>0</xdr:rowOff>
    </xdr:from>
    <xdr:to>
      <xdr:col>3</xdr:col>
      <xdr:colOff>3486150</xdr:colOff>
      <xdr:row>90</xdr:row>
      <xdr:rowOff>9526</xdr:rowOff>
    </xdr:to>
    <xdr:cxnSp macro="">
      <xdr:nvCxnSpPr>
        <xdr:cNvPr id="2" name="Conector recto 1"/>
        <xdr:cNvCxnSpPr/>
      </xdr:nvCxnSpPr>
      <xdr:spPr>
        <a:xfrm>
          <a:off x="5895975" y="17145000"/>
          <a:ext cx="12668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90</xdr:row>
      <xdr:rowOff>0</xdr:rowOff>
    </xdr:from>
    <xdr:to>
      <xdr:col>5</xdr:col>
      <xdr:colOff>390525</xdr:colOff>
      <xdr:row>90</xdr:row>
      <xdr:rowOff>9525</xdr:rowOff>
    </xdr:to>
    <xdr:cxnSp macro="">
      <xdr:nvCxnSpPr>
        <xdr:cNvPr id="3" name="Conector recto 2"/>
        <xdr:cNvCxnSpPr/>
      </xdr:nvCxnSpPr>
      <xdr:spPr>
        <a:xfrm flipV="1">
          <a:off x="7229475" y="17145000"/>
          <a:ext cx="2114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113</xdr:row>
      <xdr:rowOff>171450</xdr:rowOff>
    </xdr:from>
    <xdr:to>
      <xdr:col>3</xdr:col>
      <xdr:colOff>3819525</xdr:colOff>
      <xdr:row>113</xdr:row>
      <xdr:rowOff>180975</xdr:rowOff>
    </xdr:to>
    <xdr:cxnSp macro="">
      <xdr:nvCxnSpPr>
        <xdr:cNvPr id="2" name="Conector recto 1"/>
        <xdr:cNvCxnSpPr/>
      </xdr:nvCxnSpPr>
      <xdr:spPr>
        <a:xfrm>
          <a:off x="2714625" y="26193750"/>
          <a:ext cx="33718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JERCICIO%202015\Reporte%20del%20EDO%20DEL%20EJERCICIO%20AL%20MES%20DE%20ENERO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gp\d\Excel\INDIRECT\Calajus98\06\SEGFIN98\ANTEPROY\FTO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GUSTIN\FLUJOCAL\FTO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amrl\DOCUMENTOS\PPEF%202002\Api's\Madero\Soportes\API%20VALLARTA\cal98\FTO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l98\FTO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amrl\DOCUMENTOS\Pef2000auto\REPLANT99\FTO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UPUE\PEF'S\PEF98\FORMOFIC\FOROFADI\FTO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ef2001\REPLANT99\FTO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ESUPUE\PEF'S\PEF98\FORMOFIC\FOROFADI\FTO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amrl\DOCUMENTOS\Finanzas\PEF2002DEF\SIPEF2002%20SOPORTE%20V2\Pef2000auto\REPLANT99\FTO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SOFFICE\EXCEL\CALPEF98.XLS\FTO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bembarq\c\Control%20de%20Gesti&#243;n%202000\Calendarios-2000\Flujos\FLUJOS20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amrl\DOCUMENTOS\Finanzas\PEF2002ENTRECOORD\SIPEF2002%20SOPORTE\Pef2000auto\REPLANT99\FTO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eramirez/Configuraci&#243;n%20local/Archivos%20temporales%20de%20Internet/Content.IE5/9G3RDIH5/FTO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amrl\DOCUMENTOS\Control_Sectorial\EJERCICIO%202004\APIS\CORRESPONDENCIA\PRESUPUE\PEF'S\PEF98\FORMOFIC\FOROFADI\FTO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gp\d\Excel\INDIRECT\Calajus98\06\06560\fina\FTO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m_c4211fin\Documents\GroupWise\COMPARATIVO%20MARZO%20VS%20ABRIL%20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emy\2015\CATALOGO%20DE%20PARTIDAS\Cat&#225;logo%20de%20Partidas%20SIIPE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%202001\MSOFFICE\EXCEL\CALPEF98.XLS\FTO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I\CONSEJO\CONJUN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XPJUN\PRO96\S6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gp\d\Excel\INDIRECT\Calajus98\06\06571\FTO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ROCES98\PEF98\MIPOCT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sventura\mis%20document\Mis%20documentos\Replanteamientos%202001\Madero\cal98\FTO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amrl\DOCUMENTOS\PY2001MAN\API\CONSEJO\CONJUN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l97\presupuestal\MTASTR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CE97\metas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TO11OCT\COP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A%2000%20SOPORTE\MSOFFICE\EXCEL\CALPEF98.XLS\FTO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-amrl\DOCUMENTOS\Finanzas\Repla2002\Pef2000auto\REPLANT99\FTO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valbarra\c\WINDOWS\TEMP\Cfe%20Pidiregas%20Tomo%20IV%202001%20(1a.%20VER)%2001-11-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98\FTO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5"/>
      <sheetName val="Hoja2"/>
      <sheetName val="Hoja3"/>
      <sheetName val="Hoja1"/>
      <sheetName val="Catálogo de partidas"/>
    </sheetNames>
    <sheetDataSet>
      <sheetData sheetId="0"/>
      <sheetData sheetId="1"/>
      <sheetData sheetId="2"/>
      <sheetData sheetId="3"/>
      <sheetData sheetId="4">
        <row r="1">
          <cell r="A1">
            <v>21101</v>
          </cell>
          <cell r="B1" t="str">
            <v>MATERIALES Y ÚTILES DE OFICINA</v>
          </cell>
        </row>
        <row r="2">
          <cell r="A2">
            <v>21201</v>
          </cell>
          <cell r="B2" t="str">
            <v>MATERIALES Y ÚTILES DE IMPRESIÓN Y REPRODUCCIÓN</v>
          </cell>
        </row>
        <row r="3">
          <cell r="A3">
            <v>21301</v>
          </cell>
          <cell r="B3" t="str">
            <v>MATERIAL ESTADÍSTICO Y GEOGRÁFICO</v>
          </cell>
        </row>
        <row r="4">
          <cell r="A4">
            <v>21401</v>
          </cell>
          <cell r="B4" t="str">
            <v>MATERIALES Y ÚTILES PARA EL PROCESAMIENTO EN EQUIPOS Y BIENES INFORMÁTICOS</v>
          </cell>
        </row>
        <row r="5">
          <cell r="A5">
            <v>21501</v>
          </cell>
          <cell r="B5" t="str">
            <v>MATERIAL DE APOYO INFORMATIVO</v>
          </cell>
        </row>
        <row r="6">
          <cell r="A6">
            <v>21502</v>
          </cell>
          <cell r="B6" t="str">
            <v>MATERIAL PARA INFORMACIÓN EN ACTIVIDADES DE INVESTIGACIÓN CIENTÍFICA Y TECNOLÓGICA</v>
          </cell>
        </row>
        <row r="7">
          <cell r="A7">
            <v>21601</v>
          </cell>
          <cell r="B7" t="str">
            <v>MATERIAL DE LIMPIEZA</v>
          </cell>
        </row>
        <row r="8">
          <cell r="A8">
            <v>21701</v>
          </cell>
          <cell r="B8" t="str">
            <v>MATERIALES Y SUMINISTROS PARA PLANTELES EDUCATIVOS</v>
          </cell>
        </row>
        <row r="9">
          <cell r="A9">
            <v>22101</v>
          </cell>
          <cell r="B9" t="str">
            <v>PRODUCTOS ALIMENTICIOS PARA EL EJÉRCITO, FUERZA AÉREA Y ARMADA MEXICANOS, Y PARA LOS EFECTIVOS QUE PARTICIPEN EN PROGRAMAS DE SEGURIDAD PÚBLICA</v>
          </cell>
        </row>
        <row r="10">
          <cell r="A10">
            <v>22102</v>
          </cell>
          <cell r="B10" t="str">
            <v>PRODUCTOS ALIMENTICIOS PARA PERSONAS DERIVADO DE LA PRESTACIÓN DE SERVICIOS PÚBLICOS EN UNIDADES DE SALUD, EDUCATIVAS, DE READAPTACIÓN SOCIAL Y OTRAS</v>
          </cell>
        </row>
        <row r="11">
          <cell r="A11">
            <v>22103</v>
          </cell>
          <cell r="B11" t="str">
            <v>PRODUCTOS ALIMENTICIOS PARA EL PERSONAL QUE REALIZA LABORES EN CAMPO O DE SUPERVISIÓN</v>
          </cell>
        </row>
        <row r="12">
          <cell r="A12">
            <v>22104</v>
          </cell>
          <cell r="B12" t="str">
            <v>PRODUCTOS ALIMENTICIOS PARA EL PERSONAL EN LAS INSTALACIONES DE LAS DEPENDENCIAS Y ENTIDADES</v>
          </cell>
        </row>
        <row r="13">
          <cell r="A13">
            <v>22105</v>
          </cell>
          <cell r="B13" t="str">
            <v>PRODUCTOS ALIMENTICIOS PARA LA POBLACIÓN EN CASO DE DESASTRES NATURALES</v>
          </cell>
        </row>
        <row r="14">
          <cell r="A14">
            <v>22106</v>
          </cell>
          <cell r="B14" t="str">
            <v>PRODUCTOS ALIMENTICIOS PARA EL PERSONAL DERIVADO DE ACTIVIDADES EXTRAORDINARIAS</v>
          </cell>
        </row>
        <row r="15">
          <cell r="A15">
            <v>22201</v>
          </cell>
          <cell r="B15" t="str">
            <v>PRODUCTOS ALIMENTICIOS PARA ANIMALES</v>
          </cell>
        </row>
        <row r="16">
          <cell r="A16">
            <v>22301</v>
          </cell>
          <cell r="B16" t="str">
            <v>UTENSILIOS PARA EL SERVICIO DE ALIMENTACIÓN</v>
          </cell>
        </row>
        <row r="17">
          <cell r="A17">
            <v>23101</v>
          </cell>
          <cell r="B17" t="str">
            <v>PRODUCTOS ALIMENTICIOS, AGROPECUARIOS Y FORESTALES ADQUIRIDOS COMO MATERIA PRIMA</v>
          </cell>
        </row>
        <row r="18">
          <cell r="A18">
            <v>23201</v>
          </cell>
          <cell r="B18" t="str">
            <v>INSUMOS TEXTILES ADQUIRIDOS COMO MATERIA PRIMA</v>
          </cell>
        </row>
        <row r="19">
          <cell r="A19">
            <v>23301</v>
          </cell>
          <cell r="B19" t="str">
            <v>PRODUCTOS DE PAPEL, CARTÓN E IMPRESOS ADQUIRIDOS COMO MATERIA PRIMA</v>
          </cell>
        </row>
        <row r="20">
          <cell r="A20">
            <v>23401</v>
          </cell>
          <cell r="B20" t="str">
            <v>COMBUSTIBLES, LUBRICANTES, ADITIVOS, CARBÓN Y SUS DERIVADOS ADQUIRIDOS COMO MATERIA PRIMA</v>
          </cell>
        </row>
        <row r="21">
          <cell r="A21">
            <v>23501</v>
          </cell>
          <cell r="B21" t="str">
            <v>PRODUCTOS QUÍMICOS, FARMACÉUTICOS Y DE LABORATORIO ADQUIRIDOS COMO MATERIA PRIMA</v>
          </cell>
        </row>
        <row r="22">
          <cell r="A22">
            <v>23601</v>
          </cell>
          <cell r="B22" t="str">
            <v>PRODUCTOS METÁLICOS Y A BASE DE MINERALES NO METÁLICOS ADQUIRIDOS COMO MATERIA PRIMA</v>
          </cell>
        </row>
        <row r="23">
          <cell r="A23">
            <v>23701</v>
          </cell>
          <cell r="B23" t="str">
            <v>PRODUCTOS DE CUERO, PIEL, PLÁSTICO Y HULE ADQUIRIDOS COMO MATERIA PRIMA</v>
          </cell>
        </row>
        <row r="24">
          <cell r="A24">
            <v>23801</v>
          </cell>
          <cell r="B24" t="str">
            <v>MERCANCÍAS PARA SU COMERCIALIZACIÓN EN TIENDAS DEL SECTOR PÚBLICO</v>
          </cell>
        </row>
        <row r="25">
          <cell r="A25">
            <v>23901</v>
          </cell>
          <cell r="B25" t="str">
            <v>OTROS PRODUCTOS ADQUIRIDOS COMO MATERIA PRIMA</v>
          </cell>
        </row>
        <row r="26">
          <cell r="A26">
            <v>23902</v>
          </cell>
          <cell r="B26" t="str">
            <v>PETRÓLEO, GAS Y SUS DERIVADOS ADQUIRIDOS COMO MATERIA PRIMA</v>
          </cell>
        </row>
        <row r="27">
          <cell r="A27">
            <v>24101</v>
          </cell>
          <cell r="B27" t="str">
            <v>PRODUCTOS MINERALES NO METÁLICOS</v>
          </cell>
        </row>
        <row r="28">
          <cell r="A28">
            <v>24201</v>
          </cell>
          <cell r="B28" t="str">
            <v>CEMENTO Y PRODUCTOS DE CONCRETO</v>
          </cell>
        </row>
        <row r="29">
          <cell r="A29">
            <v>24301</v>
          </cell>
          <cell r="B29" t="str">
            <v>CAL, YESO Y PRODUCTOS DE YESO</v>
          </cell>
        </row>
        <row r="30">
          <cell r="A30">
            <v>24401</v>
          </cell>
          <cell r="B30" t="str">
            <v>MADERA Y PRODUCTOS DE MADERA</v>
          </cell>
        </row>
        <row r="31">
          <cell r="A31">
            <v>24501</v>
          </cell>
          <cell r="B31" t="str">
            <v>VIDRIO Y PRODUCTOS DE VIDRIO</v>
          </cell>
        </row>
        <row r="32">
          <cell r="A32">
            <v>24601</v>
          </cell>
          <cell r="B32" t="str">
            <v>MATERIAL ELÉCTRICO Y ELECTRÓNICO</v>
          </cell>
        </row>
        <row r="33">
          <cell r="A33">
            <v>24701</v>
          </cell>
          <cell r="B33" t="str">
            <v>ARTÍCULOS METÁLICOS PARA LA CONSTRUCCIÓN</v>
          </cell>
        </row>
        <row r="34">
          <cell r="A34">
            <v>24801</v>
          </cell>
          <cell r="B34" t="str">
            <v>MATERIALES COMPLEMENTARIOS</v>
          </cell>
        </row>
        <row r="35">
          <cell r="A35">
            <v>24901</v>
          </cell>
          <cell r="B35" t="str">
            <v>OTROS MATERIALES Y ARTÍCULOS DE CONSTRUCCIÓN Y REPARACIÓN</v>
          </cell>
        </row>
        <row r="36">
          <cell r="A36">
            <v>25101</v>
          </cell>
          <cell r="B36" t="str">
            <v>PRODUCTOS QUÍMICOS BÁSICOS</v>
          </cell>
        </row>
        <row r="37">
          <cell r="A37">
            <v>25201</v>
          </cell>
          <cell r="B37" t="str">
            <v>PLAGUICIDAS, ABONOS Y FERTILIZANTES</v>
          </cell>
        </row>
        <row r="38">
          <cell r="A38">
            <v>25301</v>
          </cell>
          <cell r="B38" t="str">
            <v>MEDICINAS Y PRODUCTOS FARMACÉUTICOS</v>
          </cell>
        </row>
        <row r="39">
          <cell r="A39">
            <v>25401</v>
          </cell>
          <cell r="B39" t="str">
            <v>MATERIALES, ACCESORIOS Y SUMINISTROS MÉDICOS</v>
          </cell>
        </row>
        <row r="40">
          <cell r="A40">
            <v>25501</v>
          </cell>
          <cell r="B40" t="str">
            <v>MATERIALES, ACCESORIOS Y SUMINISTROS DE LABORATORIO</v>
          </cell>
        </row>
        <row r="41">
          <cell r="A41">
            <v>25901</v>
          </cell>
          <cell r="B41" t="str">
            <v>OTROS PRODUCTOS QUÍMICOS</v>
          </cell>
        </row>
        <row r="42">
          <cell r="A42">
            <v>26101</v>
          </cell>
          <cell r="B42" t="str">
            <v>COMBUSTIBLES, LUBRICANTES Y ADITIVOS PARA VEHÍCULOS TERRESTRES, AÉREOS, MARÍTIMOS, LACUSTRES Y FLUVIALES DESTINADOS A LA EJECUCIÓN DE PROGRAMAS DE SEGURIDAD PÚBLICA Y NACIONAL</v>
          </cell>
        </row>
        <row r="43">
          <cell r="A43">
            <v>26102</v>
          </cell>
          <cell r="B43" t="str">
            <v>COMBUSTIBLES, LUBRICANTES Y ADITIVOS PARA VEHÍCULOS TERRESTRES, AÉREOS, MARÍTIMOS, LACUSTRES Y FLUVIALES DESTINADOS A SERVICIOS PÚBLICOS Y LA OPERACIÓN DE PROGRAMAS PÚBLICOS</v>
          </cell>
        </row>
        <row r="44">
          <cell r="A44">
            <v>26103</v>
          </cell>
          <cell r="B44" t="str">
            <v>COMBUSTIBLES, LUBRICANTES Y ADITIVOS PARA VEHÍCULOS TERRESTRES, AÉREOS, MARÍTIMOS, LACUSTRES Y FLUVIALES DESTINADOS A SERVICIOS ADMINISTRATIVOS</v>
          </cell>
        </row>
        <row r="45">
          <cell r="A45">
            <v>26104</v>
          </cell>
          <cell r="B45" t="str">
            <v>COMBUSTIBLES, LUBRICANTES Y ADITIVOS PARA VEHÍCULOS TERRESTRES, AÉREOS, MARÍTIMOS, LACUSTRES Y FLUVIALES ASIGNADOS A SERVIDORES PÚBLICOS</v>
          </cell>
        </row>
        <row r="46">
          <cell r="A46">
            <v>26105</v>
          </cell>
          <cell r="B46" t="str">
            <v>COMBUSTIBLES, LUBRICANTES Y ADITIVOS PARA MAQUINARIA, EQUIPO DE PRODUCCIÓN Y SERVICIOS ADMINISTRATIVOS</v>
          </cell>
        </row>
        <row r="47">
          <cell r="A47">
            <v>26106</v>
          </cell>
          <cell r="B47" t="str">
            <v>CARGOS VARIABLES</v>
          </cell>
        </row>
        <row r="48">
          <cell r="A48">
            <v>26107</v>
          </cell>
          <cell r="B48" t="str">
            <v>COMBUSTIBLES NACIONALES PARA PLANTAS PRODUCTIVAS</v>
          </cell>
        </row>
        <row r="49">
          <cell r="A49">
            <v>26108</v>
          </cell>
          <cell r="B49" t="str">
            <v>COMBUSTIBLES DE IMPORTACIÓN PARA PLANTAS PRODUCTIVAS</v>
          </cell>
        </row>
        <row r="50">
          <cell r="A50">
            <v>27101</v>
          </cell>
          <cell r="B50" t="str">
            <v>VESTUARIO Y UNIFORMES</v>
          </cell>
        </row>
        <row r="51">
          <cell r="A51">
            <v>27201</v>
          </cell>
          <cell r="B51" t="str">
            <v>PRENDAS DE PROTECCIÓN PERSONAL</v>
          </cell>
        </row>
        <row r="52">
          <cell r="A52">
            <v>27301</v>
          </cell>
          <cell r="B52" t="str">
            <v>ARTÍCULOS DEPORTIVOS</v>
          </cell>
        </row>
        <row r="53">
          <cell r="A53">
            <v>27401</v>
          </cell>
          <cell r="B53" t="str">
            <v>PRODUCTOS TEXTILES</v>
          </cell>
        </row>
        <row r="54">
          <cell r="A54">
            <v>27501</v>
          </cell>
          <cell r="B54" t="str">
            <v>BLANCOS Y OTROS PRODUCTOS TEXTILES, EXCEPTO PRENDAS DE VESTIR</v>
          </cell>
        </row>
        <row r="55">
          <cell r="A55">
            <v>28101</v>
          </cell>
          <cell r="B55" t="str">
            <v>SUSTANCIAS Y MATERIALES EXPLOSIVOS</v>
          </cell>
        </row>
        <row r="56">
          <cell r="A56">
            <v>28201</v>
          </cell>
          <cell r="B56" t="str">
            <v>MATERIALES DE SEGURIDAD PÚBLICA</v>
          </cell>
        </row>
        <row r="57">
          <cell r="A57">
            <v>28301</v>
          </cell>
          <cell r="B57" t="str">
            <v>PRENDAS DE PROTECCIÓN PARA SEGURIDAD PÚBLICA Y NACIONAL</v>
          </cell>
        </row>
        <row r="58">
          <cell r="A58">
            <v>29101</v>
          </cell>
          <cell r="B58" t="str">
            <v>HERRAMIENTAS MENORES</v>
          </cell>
        </row>
        <row r="59">
          <cell r="A59">
            <v>29201</v>
          </cell>
          <cell r="B59" t="str">
            <v>REFACCIONES Y ACCESORIOS MENORES DE EDIFICIOS</v>
          </cell>
        </row>
        <row r="60">
          <cell r="A60">
            <v>29301</v>
          </cell>
          <cell r="B60" t="str">
            <v>REFACCIONES Y ACCESORIOS MENORES DE MOBILIARIO Y EQUIPO DE ADMINISTRACIÓN, EDUCACIONAL Y RECREATIVO</v>
          </cell>
        </row>
        <row r="61">
          <cell r="A61">
            <v>29401</v>
          </cell>
          <cell r="B61" t="str">
            <v>REFACCIONES Y ACCESORIOS PARA EQUIPO DE CÓMPUTO Y TELECOMUNICACIONES</v>
          </cell>
        </row>
        <row r="62">
          <cell r="A62">
            <v>29501</v>
          </cell>
          <cell r="B62" t="str">
            <v>REFACCIONES Y ACCESORIOS MENORES DE EQUIPO E INSTRUMENTAL MÉDICO Y DE LABORATORIO</v>
          </cell>
        </row>
        <row r="63">
          <cell r="A63">
            <v>29601</v>
          </cell>
          <cell r="B63" t="str">
            <v>REFACCIONES Y ACCESORIOS MENORES DE EQUIPO DE TRANSPORTE</v>
          </cell>
        </row>
        <row r="64">
          <cell r="A64">
            <v>29701</v>
          </cell>
          <cell r="B64" t="str">
            <v>REFACCIONES Y ACCESORIOS MENORES DE EQUIPO DE DEFENSA Y SEGURIDAD</v>
          </cell>
        </row>
        <row r="65">
          <cell r="A65">
            <v>29801</v>
          </cell>
          <cell r="B65" t="str">
            <v>REFACCIONES Y ACCESORIOS MENORES DE MAQUINARIA Y OTROS EQUIPOS</v>
          </cell>
        </row>
        <row r="66">
          <cell r="A66">
            <v>29901</v>
          </cell>
          <cell r="B66" t="str">
            <v>REFACCIONES Y ACCESORIOS MENORES OTROS BIENES MUEBLES</v>
          </cell>
        </row>
        <row r="67">
          <cell r="A67">
            <v>31101</v>
          </cell>
          <cell r="B67" t="str">
            <v>SERVICIO DE ENERGÍA ELÉCTRICA</v>
          </cell>
        </row>
        <row r="68">
          <cell r="A68">
            <v>31201</v>
          </cell>
          <cell r="B68" t="str">
            <v>SERVICIO DE GAS</v>
          </cell>
        </row>
        <row r="69">
          <cell r="A69">
            <v>31301</v>
          </cell>
          <cell r="B69" t="str">
            <v>SERVICIO DE AGUA</v>
          </cell>
        </row>
        <row r="70">
          <cell r="A70">
            <v>31401</v>
          </cell>
          <cell r="B70" t="str">
            <v>SERVICIO TELEFÓNICO CONVENCIONAL</v>
          </cell>
        </row>
        <row r="71">
          <cell r="A71">
            <v>31501</v>
          </cell>
          <cell r="B71" t="str">
            <v>SERVICIO DE TELEFONÍA CELULAR</v>
          </cell>
        </row>
        <row r="72">
          <cell r="A72">
            <v>31601</v>
          </cell>
          <cell r="B72" t="str">
            <v>SERVICIO DE RADIOLOCALIZACIÓN</v>
          </cell>
        </row>
        <row r="73">
          <cell r="A73">
            <v>31602</v>
          </cell>
          <cell r="B73" t="str">
            <v>SERVICIOS DE TELECOMUNICACIONES</v>
          </cell>
        </row>
        <row r="74">
          <cell r="A74">
            <v>31603</v>
          </cell>
          <cell r="B74" t="str">
            <v>SERVICIOS DE INTERNET</v>
          </cell>
        </row>
        <row r="75">
          <cell r="A75">
            <v>31701</v>
          </cell>
          <cell r="B75" t="str">
            <v>SERVICIOS DE CONDUCCIÓN DE SEÑALES ANALÓGICAS Y DIGITALES</v>
          </cell>
        </row>
        <row r="76">
          <cell r="A76">
            <v>31801</v>
          </cell>
          <cell r="B76" t="str">
            <v>SERVICIO POSTAL</v>
          </cell>
        </row>
        <row r="77">
          <cell r="A77">
            <v>31802</v>
          </cell>
          <cell r="B77" t="str">
            <v>SERVICIO TELEGRÁFICO</v>
          </cell>
        </row>
        <row r="78">
          <cell r="A78">
            <v>31901</v>
          </cell>
          <cell r="B78" t="str">
            <v>SERVICIOS INTEGRALES DE TELECOMUNICACIÓN</v>
          </cell>
        </row>
        <row r="79">
          <cell r="A79">
            <v>31902</v>
          </cell>
          <cell r="B79" t="str">
            <v>CONTRATACIÓN DE OTROS SERVICIOS</v>
          </cell>
        </row>
        <row r="80">
          <cell r="A80">
            <v>31903</v>
          </cell>
          <cell r="B80" t="str">
            <v>SERVICIOS GENERALES PARA PLANTELES EDUCATIVOS</v>
          </cell>
        </row>
        <row r="81">
          <cell r="A81">
            <v>31904</v>
          </cell>
          <cell r="B81" t="str">
            <v>SERVICIOS INTEGRALES DE INFRAESTRUCTURA DE CÓMPUTO</v>
          </cell>
        </row>
        <row r="82">
          <cell r="A82">
            <v>32101</v>
          </cell>
          <cell r="B82" t="str">
            <v>ARRENDAMIENTO DE TERRENOS</v>
          </cell>
        </row>
        <row r="83">
          <cell r="A83">
            <v>32201</v>
          </cell>
          <cell r="B83" t="str">
            <v>ARRENDAMIENTO DE EDIFICIOS Y LOCALES</v>
          </cell>
        </row>
        <row r="84">
          <cell r="A84">
            <v>32301</v>
          </cell>
          <cell r="B84" t="str">
            <v>ARRENDAMIENTO DE EQUIPO Y BIENES INFORMÁTICOS</v>
          </cell>
        </row>
        <row r="85">
          <cell r="A85">
            <v>32302</v>
          </cell>
          <cell r="B85" t="str">
            <v>ARRENDAMIENTO DE MOBILIARIO</v>
          </cell>
        </row>
        <row r="86">
          <cell r="A86">
            <v>32303</v>
          </cell>
          <cell r="B86" t="str">
            <v>ARRENDAMIENTO DE EQUIPO DE TELECOMUNICACIONES</v>
          </cell>
        </row>
        <row r="87">
          <cell r="A87">
            <v>32401</v>
          </cell>
          <cell r="B87" t="str">
            <v>ARRENDAMIENTO DE EQUIPO E INSTRUMENTAL MÉDICO Y DE LABORATORIO (SE ADICIONA)</v>
          </cell>
        </row>
        <row r="88">
          <cell r="A88">
            <v>32501</v>
          </cell>
          <cell r="B88" t="str">
            <v>ARRENDAMIENTO DE VEHÍCULOS TERRESTRES, AÉREOS, MARÍTIMOS, LACUSTRES Y FLUVIALES PARA LA EJECUCIÓN DE PROGRAMAS DE SEGURIDAD PÚBLICA Y NACIONAL</v>
          </cell>
        </row>
        <row r="89">
          <cell r="A89">
            <v>32502</v>
          </cell>
          <cell r="B89" t="str">
            <v>ARRENDAMIENTO DE VEHÍCULOS TERRESTRES, AÉREOS, MARÍTIMOS, LACUSTRES Y FLUVIALES PARA SERVICIOS PÚBLICOS Y LA OPERACIÓN DE PROGRAMAS PÚBLICOS</v>
          </cell>
        </row>
        <row r="90">
          <cell r="A90">
            <v>32503</v>
          </cell>
          <cell r="B90" t="str">
            <v>ARRENDAMIENTO DE VEHÍCULOS TERRESTRES, AÉREOS, MARÍTIMOS, LACUSTRES Y FLUVIALES PARA SERVICIOS ADMINISTRATIVOS</v>
          </cell>
        </row>
        <row r="91">
          <cell r="A91">
            <v>32504</v>
          </cell>
          <cell r="B91" t="str">
            <v>ARRENDAMIENTO DE VEHÍCULOS TERRESTRES, AÉREOS, MARÍTIMOS, LACUSTRES Y FLUVIALES PARA DESASTRES NATURALES</v>
          </cell>
        </row>
        <row r="92">
          <cell r="A92">
            <v>32505</v>
          </cell>
          <cell r="B92" t="str">
            <v>ARRENDAMIENTO DE VEHÍCULOS TERRESTRES, AÉREOS, MARÍTIMOS, LACUSTRES Y FLUVIALES PARA SERVIDORES PÚBLICOS</v>
          </cell>
        </row>
        <row r="93">
          <cell r="A93">
            <v>32601</v>
          </cell>
          <cell r="B93" t="str">
            <v>ARRENDAMIENTO DE MAQUINARIA Y EQUIPO</v>
          </cell>
        </row>
        <row r="94">
          <cell r="A94">
            <v>32701</v>
          </cell>
          <cell r="B94" t="str">
            <v>PATENTES, REGALÍAS Y OTROS</v>
          </cell>
        </row>
        <row r="95">
          <cell r="A95">
            <v>32901</v>
          </cell>
          <cell r="B95" t="str">
            <v>ARRENDAMIENTO DE SUSTANCIAS Y PRODUCTOS QUÍMICOS</v>
          </cell>
        </row>
        <row r="96">
          <cell r="A96">
            <v>32902</v>
          </cell>
          <cell r="B96" t="str">
            <v>PIDIREGAS CARGOS FIJOS</v>
          </cell>
        </row>
        <row r="97">
          <cell r="A97">
            <v>32903</v>
          </cell>
          <cell r="B97" t="str">
            <v>OTROS ARRENDAMIENTOS</v>
          </cell>
        </row>
        <row r="98">
          <cell r="A98">
            <v>33101</v>
          </cell>
          <cell r="B98" t="str">
            <v>ASESORÍAS ASOCIADAS A CONVENIOS, TRATADOS O ACUERDOS</v>
          </cell>
        </row>
        <row r="99">
          <cell r="A99">
            <v>33102</v>
          </cell>
          <cell r="B99" t="str">
            <v>ASESORÍAS POR CONTROVERSIAS EN EL MARCO DE LOS TRATADOS INTERNACIONALES</v>
          </cell>
        </row>
        <row r="100">
          <cell r="A100">
            <v>33103</v>
          </cell>
          <cell r="B100" t="str">
            <v>CONSULTORÍAS PARA PROGRAMAS O PROYECTOS FINANCIADOS POR ORGANISMOS INTERNACIONALES</v>
          </cell>
        </row>
        <row r="101">
          <cell r="A101">
            <v>33104</v>
          </cell>
          <cell r="B101" t="str">
            <v>OTRAS ASESORÍAS PARA LA OPERACIÓN DE PROGRAMAS</v>
          </cell>
        </row>
        <row r="102">
          <cell r="A102">
            <v>33105</v>
          </cell>
          <cell r="B102" t="str">
            <v>SERVICIOS RELACIONADOS CON PROCEDIMIENTOS JURISDICCIONALES</v>
          </cell>
        </row>
        <row r="103">
          <cell r="A103">
            <v>33301</v>
          </cell>
          <cell r="B103" t="str">
            <v>SERVICIOS DE INFORMÁTICA</v>
          </cell>
        </row>
        <row r="104">
          <cell r="A104">
            <v>33302</v>
          </cell>
          <cell r="B104" t="str">
            <v>SERVICIOS ESTADÍSTICOS Y GEOGRÁFICOS</v>
          </cell>
        </row>
        <row r="105">
          <cell r="A105">
            <v>33303</v>
          </cell>
          <cell r="B105" t="str">
            <v>SERVICIOS RELACIONADOS CON CERTIFICACIÓN DE PROCESOS</v>
          </cell>
        </row>
        <row r="106">
          <cell r="A106">
            <v>33304</v>
          </cell>
          <cell r="B106" t="str">
            <v>SERVICIOS DE MANTENIMIENTO DE APLICACIONES INFORMÁTICAS</v>
          </cell>
        </row>
        <row r="107">
          <cell r="A107">
            <v>33401</v>
          </cell>
          <cell r="B107" t="str">
            <v>SERVICIOS PARA CAPACITACIÓN A SERVIDORES PÚBLICOS</v>
          </cell>
        </row>
        <row r="108">
          <cell r="A108">
            <v>33501</v>
          </cell>
          <cell r="B108" t="str">
            <v>ESTUDIOS E INVESTIGACIONES</v>
          </cell>
        </row>
        <row r="109">
          <cell r="A109">
            <v>33601</v>
          </cell>
          <cell r="B109" t="str">
            <v>SERVICIOS RELACIONADOS CON TRADUCCIONES</v>
          </cell>
        </row>
        <row r="110">
          <cell r="A110">
            <v>33602</v>
          </cell>
          <cell r="B110" t="str">
            <v>OTROS SERVICIOS COMERCIALES</v>
          </cell>
        </row>
        <row r="111">
          <cell r="A111">
            <v>33603</v>
          </cell>
          <cell r="B111" t="str">
            <v>IMPRESIONES DE DOCUMENTOS OFICIALES PARA LA PRESTACIÓN DE SERVICIOS PÚBLICOS, IDENTIFICACIÓN, FORMATOS ADMINISTRATIVOS Y FISCALES, FORMAS VALORADAS, CERTIFICADOS Y TÍTULOS</v>
          </cell>
        </row>
        <row r="112">
          <cell r="A112">
            <v>33604</v>
          </cell>
          <cell r="B112" t="str">
            <v>IMPRESIÓN Y ELABORACIÓN DE MATERIAL INFORMATIVO DERIVADO DE LA OPERACIÓN Y ADMINISTRACIÓN DE LAS DEPENDENCIAS Y ENTIDADES</v>
          </cell>
        </row>
        <row r="113">
          <cell r="A113">
            <v>33605</v>
          </cell>
          <cell r="B113" t="str">
            <v>INFORMACIÓN EN MEDIOS MASIVOS DERIVADA DE LA OPERACIÓN Y ADMINISTRACIÓN DE LAS DEPENDENCIAS Y ENTIDADES</v>
          </cell>
        </row>
        <row r="114">
          <cell r="A114">
            <v>33606</v>
          </cell>
          <cell r="B114" t="str">
            <v>SERVICIOS DE DIGITALIZACIÓN</v>
          </cell>
        </row>
        <row r="115">
          <cell r="A115">
            <v>33701</v>
          </cell>
          <cell r="B115" t="str">
            <v>GASTOS DE SEGURIDAD PÚBLICA Y NACIONAL</v>
          </cell>
        </row>
        <row r="116">
          <cell r="A116">
            <v>33702</v>
          </cell>
          <cell r="B116" t="str">
            <v>GASTOS EN ACTIVIDADES DE SEGURIDAD Y LOGÍSTICA DEL ESTADO MAYOR PRESIDENCIAL</v>
          </cell>
        </row>
        <row r="117">
          <cell r="A117">
            <v>33801</v>
          </cell>
          <cell r="B117" t="str">
            <v>SERVICIOS DE VIGILANCIA</v>
          </cell>
        </row>
        <row r="118">
          <cell r="A118">
            <v>33901</v>
          </cell>
          <cell r="B118" t="str">
            <v>SUBCONTRATACIÓN DE SERVICIOS CON TERCEROS</v>
          </cell>
        </row>
        <row r="119">
          <cell r="A119">
            <v>33902</v>
          </cell>
          <cell r="B119" t="str">
            <v>PROYECTOS PARA PRESTACIÓN DE SERVICIOS</v>
          </cell>
        </row>
        <row r="120">
          <cell r="A120">
            <v>33903</v>
          </cell>
          <cell r="B120" t="str">
            <v>SERVICIOS INTEGRALES</v>
          </cell>
        </row>
        <row r="121">
          <cell r="A121">
            <v>34101</v>
          </cell>
          <cell r="B121" t="str">
            <v>SERVICIOS BANCARIOS Y FINANCIEROS</v>
          </cell>
        </row>
        <row r="122">
          <cell r="A122">
            <v>34301</v>
          </cell>
          <cell r="B122" t="str">
            <v>GASTOS INHERENTES A LA RECAUDACIÓN</v>
          </cell>
        </row>
        <row r="123">
          <cell r="A123">
            <v>34401</v>
          </cell>
          <cell r="B123" t="str">
            <v>SEGURO DE RESPONSABILIDAD PATRIMONIAL DEL ESTADO</v>
          </cell>
        </row>
        <row r="124">
          <cell r="A124">
            <v>34501</v>
          </cell>
          <cell r="B124" t="str">
            <v>SEGUROS DE BIENES PATRIMONIALES</v>
          </cell>
        </row>
        <row r="125">
          <cell r="A125">
            <v>34601</v>
          </cell>
          <cell r="B125" t="str">
            <v>ALMACENAJE, EMBALAJE Y ENVASE</v>
          </cell>
        </row>
        <row r="126">
          <cell r="A126">
            <v>34701</v>
          </cell>
          <cell r="B126" t="str">
            <v>FLETES Y MANIOBRAS</v>
          </cell>
        </row>
        <row r="127">
          <cell r="A127">
            <v>34801</v>
          </cell>
          <cell r="B127" t="str">
            <v>COMISIONES POR VENTAS</v>
          </cell>
        </row>
        <row r="128">
          <cell r="A128">
            <v>35101</v>
          </cell>
          <cell r="B128" t="str">
            <v>MANTENIMIENTO Y CONSERVACIÓN DE INMUEBLES PARA LA PRESTACIÓN DE SERVICIOS ADMINISTRATIVOS</v>
          </cell>
        </row>
        <row r="129">
          <cell r="A129">
            <v>35102</v>
          </cell>
          <cell r="B129" t="str">
            <v>MANTENIMIENTO Y CONSERVACIÓN DE INMUEBLES PARA LA PRESTACIÓN DE SERVICIOS PÚBLICOS</v>
          </cell>
        </row>
        <row r="130">
          <cell r="A130">
            <v>35201</v>
          </cell>
          <cell r="B130" t="str">
            <v>MANTENIMIENTO Y CONSERVACIÓN DE MOBILIARIO Y EQUIPO DE ADMINISTRACIÓN</v>
          </cell>
        </row>
        <row r="131">
          <cell r="A131">
            <v>35301</v>
          </cell>
          <cell r="B131" t="str">
            <v>MANTENIMIENTO Y CONSERVACIÓN DE BIENES INFORMÁTICOS</v>
          </cell>
        </row>
        <row r="132">
          <cell r="A132">
            <v>35401</v>
          </cell>
          <cell r="B132" t="str">
            <v>INSTALACIÓN, REPARACIÓN Y MANTENIMIENTO DE EQUIPO E INSTRUMENTAL MÉDICO Y DE LABORATORIO</v>
          </cell>
        </row>
        <row r="133">
          <cell r="A133">
            <v>35501</v>
          </cell>
          <cell r="B133" t="str">
            <v>MANTENIMIENTO Y CONSERVACIÓN DE VEHÍCULOS TERRESTRES, AÉREOS, MARÍTIMOS, LACUSTRES Y FLUVIALES</v>
          </cell>
        </row>
        <row r="134">
          <cell r="A134">
            <v>35601</v>
          </cell>
          <cell r="B134" t="str">
            <v>REPARACIÓN Y MANTENIMIENTO DE EQUIPO DE DEFENSA Y SEGURIDAD</v>
          </cell>
        </row>
        <row r="135">
          <cell r="A135">
            <v>35701</v>
          </cell>
          <cell r="B135" t="str">
            <v>MANTENIMIENTO Y CONSERVACIÓN DE MAQUINARIA Y EQUIPO</v>
          </cell>
        </row>
        <row r="136">
          <cell r="A136">
            <v>35702</v>
          </cell>
          <cell r="B136" t="str">
            <v>MANTENIMIENTO Y CONSERVACIÓN DE PLANTAS E INSTALACIONES PRODUCTIVAS</v>
          </cell>
        </row>
        <row r="137">
          <cell r="A137">
            <v>35801</v>
          </cell>
          <cell r="B137" t="str">
            <v>SERVICIOS DE LAVANDERÍA, LIMPIEZA E HIGIENE</v>
          </cell>
        </row>
        <row r="138">
          <cell r="A138">
            <v>35901</v>
          </cell>
          <cell r="B138" t="str">
            <v>SERVICIOS DE JARDINERÍA Y FUMIGACIÓN</v>
          </cell>
        </row>
        <row r="139">
          <cell r="A139">
            <v>36101</v>
          </cell>
          <cell r="B139" t="str">
            <v>DIFUSIÓN DE MENSAJES SOBRE PROGRAMAS Y ACTIVIDADES GUBERNAMENTALES</v>
          </cell>
        </row>
        <row r="140">
          <cell r="A140">
            <v>36201</v>
          </cell>
          <cell r="B140" t="str">
            <v>DIFUSIÓN DE MENSAJES COMERCIALES PARA PROMOVER LA VENTA DE PRODUCTOS O SERVICIOS</v>
          </cell>
        </row>
        <row r="141">
          <cell r="A141">
            <v>36901</v>
          </cell>
          <cell r="B141" t="str">
            <v>SERVICIOS RELACIONADOS CON MONITOREO DE INFORMACIÓN EN MEDIOS MASIVOS</v>
          </cell>
        </row>
        <row r="142">
          <cell r="A142">
            <v>37101</v>
          </cell>
          <cell r="B142" t="str">
            <v>PASAJES AÉREOS NACIONALES PARA LABORES EN CAMPO Y DE SUPERVISIÓN</v>
          </cell>
        </row>
        <row r="143">
          <cell r="A143">
            <v>37102</v>
          </cell>
          <cell r="B143" t="str">
            <v>PASAJES AÉREOS NACIONALES ASOCIADOS A LOS PROGRAMAS DE SEGURIDAD PÚBLICA Y NACIONAL</v>
          </cell>
        </row>
        <row r="144">
          <cell r="A144">
            <v>37103</v>
          </cell>
          <cell r="B144" t="str">
            <v>PASAJES AÉREOS NACIONALES ASOCIADOS A DESASTRES NATURALES</v>
          </cell>
        </row>
        <row r="145">
          <cell r="A145">
            <v>37104</v>
          </cell>
          <cell r="B145" t="str">
            <v>PASAJES AÉREOS NACIONALES PARA SERVIDORES PÚBLICOS DE MANDO EN EL DESEMPEÑO DE COMISIONES Y FUNCIONES OFICIALES</v>
          </cell>
        </row>
        <row r="146">
          <cell r="A146">
            <v>37105</v>
          </cell>
          <cell r="B146" t="str">
            <v>PASAJES AÉREOS INTERNACIONALES ASOCIADOS A LOS PROGRAMAS DE SEGURIDAD PÚBLICA Y NACIONAL</v>
          </cell>
        </row>
        <row r="147">
          <cell r="A147">
            <v>37106</v>
          </cell>
          <cell r="B147" t="str">
            <v>PASAJES AÉREOS INTERNACIONALES PARA SERVIDORES PÚBLICOS EN EL DESEMPEÑO DE COMISIONES Y FUNCIONES OFICIALES</v>
          </cell>
        </row>
        <row r="148">
          <cell r="A148">
            <v>37201</v>
          </cell>
          <cell r="B148" t="str">
            <v>PASAJES TERRESTRES NACIONALES PARA LABORES EN CAMPO Y DE SUPERVISIÓN</v>
          </cell>
        </row>
        <row r="149">
          <cell r="A149">
            <v>37202</v>
          </cell>
          <cell r="B149" t="str">
            <v>PASAJES TERRESTRES NACIONALES ASOCIADOS A LOS PROGRAMAS DE SEGURIDAD PÚBLICA Y NACIONAL</v>
          </cell>
        </row>
        <row r="150">
          <cell r="A150">
            <v>37203</v>
          </cell>
          <cell r="B150" t="str">
            <v>PASAJES TERRESTRES NACIONALES ASOCIADOS A DESASTRES NATURALES</v>
          </cell>
        </row>
        <row r="151">
          <cell r="A151">
            <v>37204</v>
          </cell>
          <cell r="B151" t="str">
            <v>PASAJES TERRESTRES NACIONALES PARA SERVIDORES PÚBLICOS DE MANDO EN EL DESEMPEÑO DE COMISIONES Y FUNCIONES OFICIALES</v>
          </cell>
        </row>
        <row r="152">
          <cell r="A152">
            <v>37205</v>
          </cell>
          <cell r="B152" t="str">
            <v>PASAJES TERRESTRES INTERNACIONALES ASOCIADOS A LOS PROGRAMAS DE SEGURIDAD PÚBLICA Y NACIONAL</v>
          </cell>
        </row>
        <row r="153">
          <cell r="A153">
            <v>37206</v>
          </cell>
          <cell r="B153" t="str">
            <v>PASAJES TERRESTRES INTERNACIONALES PARA SERVIDORES PÚBLICOS EN EL DESEMPEÑO DE COMISIONES Y FUNCIONES OFICIALES</v>
          </cell>
        </row>
        <row r="154">
          <cell r="A154">
            <v>37207</v>
          </cell>
          <cell r="B154" t="str">
            <v>PASAJES TERRESTRES NACIONALES POR MEDIO ELECTRÓNICO</v>
          </cell>
        </row>
        <row r="155">
          <cell r="A155">
            <v>37301</v>
          </cell>
          <cell r="B155" t="str">
            <v>PASAJES MARÍTIMOS, LACUSTRES Y FLUVIALES PARA LABORES EN CAMPO Y DE SUPERVISIÓN (SE ADICIONA)</v>
          </cell>
        </row>
        <row r="156">
          <cell r="A156">
            <v>37302</v>
          </cell>
          <cell r="B156" t="str">
            <v>PASAJES MARÍTIMOS, LACUSTRES Y FLUVIALES ASOCIADOS A LOS PROGRAMAS DE SEGURIDAD PÚBLICA Y NACIONAL (SE ADICIONA)</v>
          </cell>
        </row>
        <row r="157">
          <cell r="A157">
            <v>37303</v>
          </cell>
          <cell r="B157" t="str">
            <v>PASAJES MARÍTIMOS, LACUSTRES Y FLUVIALES ASOCIADOS A DESASTRES NATURALES (SE ADICIONA)</v>
          </cell>
        </row>
        <row r="158">
          <cell r="A158">
            <v>37304</v>
          </cell>
          <cell r="B158" t="str">
            <v>PASAJES MARÍTIMOS, LACUSTRES Y FLUVIALES PARA SERVIDORES PÚBLICOS DE MANDO EN EL DESEMPEÑO DE COMISIONES Y FUNCIONES OFICIALES (SE ADICIONA)</v>
          </cell>
        </row>
        <row r="159">
          <cell r="A159">
            <v>37501</v>
          </cell>
          <cell r="B159" t="str">
            <v>VIÁTICOS NACIONALES PARA LABORES EN CAMPO Y DE SUPERVISIÓN</v>
          </cell>
        </row>
        <row r="160">
          <cell r="A160">
            <v>37502</v>
          </cell>
          <cell r="B160" t="str">
            <v>VIÁTICOS NACIONALES ASOCIADOS A LOS PROGRAMAS DE SEGURIDAD PÚBLICA Y NACIONAL</v>
          </cell>
        </row>
        <row r="161">
          <cell r="A161">
            <v>37503</v>
          </cell>
          <cell r="B161" t="str">
            <v>VIÁTICOS NACIONALES ASOCIADOS A DESASTRES NATURALES</v>
          </cell>
        </row>
        <row r="162">
          <cell r="A162">
            <v>37504</v>
          </cell>
          <cell r="B162" t="str">
            <v>VIÁTICOS NACIONALES PARA SERVIDORES PÚBLICOS EN EL DESEMPEÑO DE FUNCIONES OFICIALES</v>
          </cell>
        </row>
        <row r="163">
          <cell r="A163">
            <v>37601</v>
          </cell>
          <cell r="B163" t="str">
            <v>VIÁTICOS EN EL EXTRANJERO ASOCIADOS A LOS PROGRAMAS DE SEGURIDAD PÚBLICA Y NACIONAL</v>
          </cell>
        </row>
        <row r="164">
          <cell r="A164">
            <v>37602</v>
          </cell>
          <cell r="B164" t="str">
            <v>VIÁTICOS EN EL EXTRANJERO PARA SERVIDORES PÚBLICOS EN EL DESEMPEÑO DE COMISIONES Y FUNCIONES OFICIALES</v>
          </cell>
        </row>
        <row r="165">
          <cell r="A165">
            <v>37701</v>
          </cell>
          <cell r="B165" t="str">
            <v>INSTALACIÓN DEL PERSONAL FEDERAL</v>
          </cell>
        </row>
        <row r="166">
          <cell r="A166">
            <v>37801</v>
          </cell>
          <cell r="B166" t="str">
            <v>SERVICIOS INTEGRALES NACIONALES PARA SERVIDORES PÚBLICOS EN EL DESEMPEÑO DE COMISIONES Y FUNCIONES OFICIALES</v>
          </cell>
        </row>
        <row r="167">
          <cell r="A167">
            <v>37802</v>
          </cell>
          <cell r="B167" t="str">
            <v>SERVICIOS INTEGRALES EN EL EXTRANJERO PARA SERVIDORES PÚBLICOS EN EL DESEMPEÑO DE COMISIONES Y FUNCIONES OFICIALES</v>
          </cell>
        </row>
        <row r="168">
          <cell r="A168">
            <v>37901</v>
          </cell>
          <cell r="B168" t="str">
            <v>GASTOS PARA OPERATIVOS Y TRABAJOS DE CAMPO EN ÁREAS RURALES</v>
          </cell>
        </row>
        <row r="169">
          <cell r="A169">
            <v>38101</v>
          </cell>
          <cell r="B169" t="str">
            <v>GASTOS DE CEREMONIAL DEL TITULAR DEL EJECUTIVO FEDERAL</v>
          </cell>
        </row>
        <row r="170">
          <cell r="A170">
            <v>38102</v>
          </cell>
          <cell r="B170" t="str">
            <v>GASTOS DE CEREMONIAL DE LOS TITULARES DE LAS DEPENDENCIAS Y ENTIDADES</v>
          </cell>
        </row>
        <row r="171">
          <cell r="A171">
            <v>38103</v>
          </cell>
          <cell r="B171" t="str">
            <v>GASTOS INHERENTES A LA INVESTIDURA PRESIDENCIAL</v>
          </cell>
        </row>
        <row r="172">
          <cell r="A172">
            <v>38201</v>
          </cell>
          <cell r="B172" t="str">
            <v>GASTOS DE ORDEN SOCIAL</v>
          </cell>
        </row>
        <row r="173">
          <cell r="A173">
            <v>38301</v>
          </cell>
          <cell r="B173" t="str">
            <v>CONGRESOS Y CONVENCIONES</v>
          </cell>
        </row>
        <row r="174">
          <cell r="A174">
            <v>38401</v>
          </cell>
          <cell r="B174" t="str">
            <v>EXPOSICIONES</v>
          </cell>
        </row>
        <row r="175">
          <cell r="A175">
            <v>38501</v>
          </cell>
          <cell r="B175" t="str">
            <v>GASTOS PARA ALIMENTACIÓN DE SERVIDORES PÚBLICOS DE MANDO</v>
          </cell>
        </row>
        <row r="176">
          <cell r="A176">
            <v>39101</v>
          </cell>
          <cell r="B176" t="str">
            <v>FUNERALES Y PAGAS DE DEFUNCIÓN</v>
          </cell>
        </row>
        <row r="177">
          <cell r="A177">
            <v>39201</v>
          </cell>
          <cell r="B177" t="str">
            <v>IMPUESTOS Y DERECHOS DE EXPORTACIÓN</v>
          </cell>
        </row>
        <row r="178">
          <cell r="A178">
            <v>39202</v>
          </cell>
          <cell r="B178" t="str">
            <v>OTROS IMPUESTOS Y DERECHOS</v>
          </cell>
        </row>
        <row r="179">
          <cell r="A179">
            <v>39301</v>
          </cell>
          <cell r="B179" t="str">
            <v>IMPUESTOS Y DERECHOS DE IMPORTACIÓN</v>
          </cell>
        </row>
        <row r="180">
          <cell r="A180">
            <v>39401</v>
          </cell>
          <cell r="B180" t="str">
            <v>EROGACIONES POR RESOLUCIONES POR AUTORIDAD COMPETENTE</v>
          </cell>
        </row>
        <row r="181">
          <cell r="A181">
            <v>39402</v>
          </cell>
          <cell r="B181" t="str">
            <v>INDEMNIZACIONES POR EXPROPIACIÓN DE PREDIOS</v>
          </cell>
        </row>
        <row r="182">
          <cell r="A182">
            <v>39403</v>
          </cell>
          <cell r="B182" t="str">
            <v>OTRAS ASIGNACIONES DERIVADAS DE RESOLUCIONES DE LEY</v>
          </cell>
        </row>
        <row r="183">
          <cell r="A183">
            <v>39501</v>
          </cell>
          <cell r="B183" t="str">
            <v>PENAS, MULTAS, ACCESORIOS Y ACTUALIZACIONES</v>
          </cell>
        </row>
        <row r="184">
          <cell r="A184">
            <v>39601</v>
          </cell>
          <cell r="B184" t="str">
            <v>PÉRDIDAS DEL ERARIO FEDERAL</v>
          </cell>
        </row>
        <row r="185">
          <cell r="A185">
            <v>39602</v>
          </cell>
          <cell r="B185" t="str">
            <v>OTROS GASTOS POR RESPONSABILIDADES</v>
          </cell>
        </row>
        <row r="186">
          <cell r="A186">
            <v>39701</v>
          </cell>
          <cell r="B186" t="str">
            <v>EROGACIONES POR PAGO DE UTILIDADES</v>
          </cell>
        </row>
        <row r="187">
          <cell r="A187">
            <v>39801</v>
          </cell>
          <cell r="B187" t="str">
            <v>IMPUESTO SOBRE NÓMINAS</v>
          </cell>
        </row>
        <row r="188">
          <cell r="A188">
            <v>39901</v>
          </cell>
          <cell r="B188" t="str">
            <v>GASTOS DE LAS COMISIONES INTERNACIONALES DE LÍMITES Y AGUAS</v>
          </cell>
        </row>
        <row r="189">
          <cell r="A189">
            <v>39902</v>
          </cell>
          <cell r="B189" t="str">
            <v>GASTOS DE LAS OFICINAS DEL SERVICIO EXTERIOR MEXICANO</v>
          </cell>
        </row>
        <row r="190">
          <cell r="A190">
            <v>39903</v>
          </cell>
          <cell r="B190" t="str">
            <v>(DEROGADA)</v>
          </cell>
        </row>
        <row r="191">
          <cell r="A191">
            <v>39904</v>
          </cell>
          <cell r="B191" t="str">
            <v>PARTICIPACIONES EN ÓRGANOS DE GOBIERNO</v>
          </cell>
        </row>
        <row r="192">
          <cell r="A192">
            <v>39905</v>
          </cell>
          <cell r="B192" t="str">
            <v>ACTIVIDADES DE COORDINACIÓN CON EL PRESIDENTE ELECTO</v>
          </cell>
        </row>
        <row r="193">
          <cell r="A193">
            <v>39906</v>
          </cell>
          <cell r="B193" t="str">
            <v>SERVICIOS CORPORATIVOS PRESTADOS POR LAS ENTIDADES PARAESTATALES A SUS ORGANISMOS</v>
          </cell>
        </row>
        <row r="194">
          <cell r="A194">
            <v>39907</v>
          </cell>
          <cell r="B194" t="str">
            <v>SERVICIOS PRESTADOS ENTRE ORGANISMOS DE UNA ENTIDAD PARAESTATAL</v>
          </cell>
        </row>
        <row r="195">
          <cell r="A195">
            <v>39908</v>
          </cell>
          <cell r="B195" t="str">
            <v>EROGACIONES POR CUENTA DE TERCEROS</v>
          </cell>
        </row>
        <row r="196">
          <cell r="A196">
            <v>39909</v>
          </cell>
          <cell r="B196" t="str">
            <v>EROGACIONES RECUPERABLES</v>
          </cell>
        </row>
        <row r="197">
          <cell r="A197">
            <v>39910</v>
          </cell>
          <cell r="B197" t="str">
            <v>APERTURA DE FONDO ROTATORIO</v>
          </cell>
        </row>
        <row r="198">
          <cell r="A198">
            <v>51101</v>
          </cell>
          <cell r="B198" t="str">
            <v>MOBILIARIO</v>
          </cell>
        </row>
        <row r="199">
          <cell r="A199">
            <v>51301</v>
          </cell>
          <cell r="B199" t="str">
            <v xml:space="preserve">BIENES ARTÍSTICOS Y CULTURALES </v>
          </cell>
        </row>
        <row r="200">
          <cell r="A200">
            <v>51501</v>
          </cell>
          <cell r="B200" t="str">
            <v xml:space="preserve"> BIENES INFORMÁTICOS</v>
          </cell>
        </row>
        <row r="201">
          <cell r="A201">
            <v>51901</v>
          </cell>
          <cell r="B201" t="str">
            <v xml:space="preserve">EQUIPO DE ADMINISTRACIÓN </v>
          </cell>
        </row>
        <row r="202">
          <cell r="A202">
            <v>51902</v>
          </cell>
          <cell r="B202" t="str">
            <v>ADJUDICACIONES, EXPROPIACIONES E INDEMNIZACIONES DE BIENES MUEBLES E INMUEBLES</v>
          </cell>
        </row>
        <row r="203">
          <cell r="A203">
            <v>52101</v>
          </cell>
          <cell r="B203" t="str">
            <v>EQUIPOS Y APARATOS AUDIOVISUALES</v>
          </cell>
        </row>
        <row r="204">
          <cell r="A204">
            <v>52201</v>
          </cell>
          <cell r="B204" t="str">
            <v>APARATOS DEPORTIVOS</v>
          </cell>
        </row>
        <row r="205">
          <cell r="A205">
            <v>52301</v>
          </cell>
          <cell r="B205" t="str">
            <v>CÁMARAS FOTOGRÁFICAS Y DE VIDEO</v>
          </cell>
        </row>
        <row r="206">
          <cell r="A206">
            <v>52901</v>
          </cell>
          <cell r="B206" t="str">
            <v>OTRO MOBILIARIO Y EQUIPO EDUCACIONAL Y RECREATIVO</v>
          </cell>
        </row>
        <row r="207">
          <cell r="A207">
            <v>53101</v>
          </cell>
          <cell r="B207" t="str">
            <v>EQUIPO MÉDICO Y DE LABORATORIO</v>
          </cell>
        </row>
        <row r="208">
          <cell r="A208">
            <v>53201</v>
          </cell>
          <cell r="B208" t="str">
            <v xml:space="preserve">INSTRUMENTAL MÉDICO Y DE LABORATORIO </v>
          </cell>
        </row>
        <row r="209">
          <cell r="A209">
            <v>54101</v>
          </cell>
          <cell r="B209" t="str">
            <v>VEHÍCULOS Y EQUIPO TERRESTRES, PARA LA EJECUCIÓN DE PROGRAMAS DE SEGURIDAD PÚBLICA Y NACIONAL</v>
          </cell>
        </row>
        <row r="210">
          <cell r="A210">
            <v>54102</v>
          </cell>
          <cell r="B210" t="str">
            <v>VEHÍCULOS Y EQUIPO TERRESTRES, DESTINADOS EXCLUSIVAMENTE PARA DESASTRES NATURALES</v>
          </cell>
        </row>
        <row r="211">
          <cell r="A211">
            <v>54103</v>
          </cell>
          <cell r="B211" t="str">
            <v>VEHÍCULOS Y EQUIPO TERRESTRES, DESTINADOS A SERVICIOS PÚBLICOS Y LA OPERACIÓN DE PROGRAMAS PÚBLICOS</v>
          </cell>
        </row>
        <row r="212">
          <cell r="A212">
            <v>54104</v>
          </cell>
          <cell r="B212" t="str">
            <v>VEHÍCULOS Y EQUIPO TERRESTRES, DESTINADOS A SERVICIOS ADMINISTRATIVOS</v>
          </cell>
        </row>
        <row r="213">
          <cell r="A213">
            <v>54105</v>
          </cell>
          <cell r="B213" t="str">
            <v>VEHÍCULOS Y EQUIPO TERRESTRES, DESTINADOS A SERVIDORES PÚBLICOS</v>
          </cell>
        </row>
        <row r="214">
          <cell r="A214">
            <v>54201</v>
          </cell>
          <cell r="B214" t="str">
            <v>CARROCERÍAS Y REMOLQUES</v>
          </cell>
        </row>
        <row r="215">
          <cell r="A215">
            <v>54301</v>
          </cell>
          <cell r="B215" t="str">
            <v>VEHÍCULOS Y EQUIPO AÉREOS, PARA LA EJECUCIÓN DE PROGRAMAS DE SEGURIDAD PÚBLICA Y NACIONAL</v>
          </cell>
        </row>
        <row r="216">
          <cell r="A216">
            <v>54302</v>
          </cell>
          <cell r="B216" t="str">
            <v>VEHÍCULOS Y EQUIPO AÉREOS, DESTINADOS EXCLUSIVAMENTE PARA DESASTRES NATURALES</v>
          </cell>
        </row>
        <row r="217">
          <cell r="A217">
            <v>54303</v>
          </cell>
          <cell r="B217" t="str">
            <v>VEHÍCULOS Y EQUIPO AÉREOS, DESTINADOS A SERVICIOS PÚBLICOS Y LA OPERACIÓN DE PROGRAMAS PÚBLICOS</v>
          </cell>
        </row>
        <row r="218">
          <cell r="A218">
            <v>54401</v>
          </cell>
          <cell r="B218" t="str">
            <v>EQUIPO FERROVIARIO</v>
          </cell>
        </row>
        <row r="219">
          <cell r="A219">
            <v>54501</v>
          </cell>
          <cell r="B219" t="str">
            <v>VEHÍCULOS Y EQUIPO MARÍTIMO, PARA LA EJECUCIÓN DE PROGRAMAS DE SEGURIDAD PÚBLICA Y NACIONAL</v>
          </cell>
        </row>
        <row r="220">
          <cell r="A220">
            <v>54502</v>
          </cell>
          <cell r="B220" t="str">
            <v>VEHÍCULOS Y EQUIPO MARÍTIMOS, DESTINADOS A SERVICIOS PÚBLICOS Y LA OPERACIÓN DE PROGRAMAS PÚBLICOS</v>
          </cell>
        </row>
        <row r="221">
          <cell r="A221">
            <v>54503</v>
          </cell>
          <cell r="B221" t="str">
            <v>CONSTRUCCIÓN DE EMBARCACIONES</v>
          </cell>
        </row>
        <row r="222">
          <cell r="A222">
            <v>54901</v>
          </cell>
          <cell r="B222" t="str">
            <v>OTROS EQUIPOS DE TRANSPORTE</v>
          </cell>
        </row>
        <row r="223">
          <cell r="A223">
            <v>55101</v>
          </cell>
          <cell r="B223" t="str">
            <v>MAQUINARIA Y EQUIPO DE DEFENSA Y SEGURIDAD PÚBLICA</v>
          </cell>
        </row>
        <row r="224">
          <cell r="A224">
            <v>55102</v>
          </cell>
          <cell r="B224" t="str">
            <v xml:space="preserve">EQUIPO DE SEGURIDAD PÚBLICA Y NACIONAL </v>
          </cell>
        </row>
        <row r="225">
          <cell r="A225">
            <v>56101</v>
          </cell>
          <cell r="B225" t="str">
            <v>MAQUINARIA Y EQUIPO AGROPECUARIO</v>
          </cell>
        </row>
        <row r="226">
          <cell r="A226">
            <v>56201</v>
          </cell>
          <cell r="B226" t="str">
            <v xml:space="preserve">MAQUINARIA Y EQUIPO INDUSTRIAL </v>
          </cell>
        </row>
        <row r="227">
          <cell r="A227">
            <v>56301</v>
          </cell>
          <cell r="B227" t="str">
            <v>MAQUINARIA Y EQUIPO DE CONSTRUCCIÓN</v>
          </cell>
        </row>
        <row r="228">
          <cell r="A228">
            <v>56501</v>
          </cell>
          <cell r="B228" t="str">
            <v>EQUIPOS Y APARATOS DE COMUNICACIONES Y TELECOMUNICACIONES</v>
          </cell>
        </row>
        <row r="229">
          <cell r="A229">
            <v>56601</v>
          </cell>
          <cell r="B229" t="str">
            <v>MAQUINARIA Y EQUIPO ELÉCTRICO Y ELECTRÓNICO</v>
          </cell>
        </row>
        <row r="230">
          <cell r="A230">
            <v>56701</v>
          </cell>
          <cell r="B230" t="str">
            <v>HERRAMIENTAS Y MÁQUINAS HERRAMIENTA</v>
          </cell>
        </row>
        <row r="231">
          <cell r="A231">
            <v>56902</v>
          </cell>
          <cell r="B231" t="str">
            <v>OTROS BIENES MUEBLES</v>
          </cell>
        </row>
        <row r="232">
          <cell r="A232">
            <v>57601</v>
          </cell>
          <cell r="B232" t="str">
            <v>ANIMALES DE TRABAJO</v>
          </cell>
        </row>
        <row r="233">
          <cell r="A233">
            <v>57701</v>
          </cell>
          <cell r="B233" t="str">
            <v>ANIMALES DE CUSTODIA Y VIGILANCIA</v>
          </cell>
        </row>
        <row r="234">
          <cell r="A234">
            <v>58101</v>
          </cell>
          <cell r="B234" t="str">
            <v>TERRENOS</v>
          </cell>
        </row>
        <row r="235">
          <cell r="A235">
            <v>58301</v>
          </cell>
          <cell r="B235" t="str">
            <v>EDIFICIOS Y LOCALES</v>
          </cell>
        </row>
        <row r="236">
          <cell r="A236">
            <v>58901</v>
          </cell>
          <cell r="B236" t="str">
            <v>ADJUDICACIONES, EXPROPIACIONES E INDEMNIZACIONES DE INMUEBLES</v>
          </cell>
        </row>
        <row r="237">
          <cell r="A237">
            <v>58902</v>
          </cell>
          <cell r="B237" t="str">
            <v>BIENES INMUEBLES EN LA MODALIDAD DE PROYECTOS DE INFRAESTRUCTURA PRODUCTIVA DE LARGO PLAZO</v>
          </cell>
        </row>
        <row r="238">
          <cell r="A238">
            <v>58903</v>
          </cell>
          <cell r="B238" t="str">
            <v>BIENES INMUEBLES POR ARRENDAMIENTO FINANCIERO</v>
          </cell>
        </row>
        <row r="239">
          <cell r="A239">
            <v>58904</v>
          </cell>
          <cell r="B239" t="str">
            <v>OTROS BIENES INMUEBLES</v>
          </cell>
        </row>
        <row r="240">
          <cell r="A240">
            <v>59101</v>
          </cell>
          <cell r="B240" t="str">
            <v>SOFTWARE</v>
          </cell>
        </row>
        <row r="241">
          <cell r="A241">
            <v>62101</v>
          </cell>
          <cell r="B241" t="str">
            <v>OBRAS DE CONSTRUCCIÓN PARA EDIFICIOS HABITACIONALES</v>
          </cell>
        </row>
        <row r="242">
          <cell r="A242">
            <v>62102</v>
          </cell>
          <cell r="B242" t="str">
            <v>MANTENIMIENTO Y REHABILITACIÓN DE EDIFICACIONES HABITACIONALES</v>
          </cell>
        </row>
        <row r="243">
          <cell r="A243">
            <v>62201</v>
          </cell>
          <cell r="B243" t="str">
            <v>OBRAS DE CONSTRUCCIÓN PARA EDIFICIOS NO HABITACIONALES</v>
          </cell>
        </row>
        <row r="244">
          <cell r="A244">
            <v>62202</v>
          </cell>
          <cell r="B244" t="str">
            <v>MANTENIMIENTO Y REHABILITACIÓN DE EDIFICACIONES NO HABITACIONALES</v>
          </cell>
        </row>
        <row r="245">
          <cell r="A245">
            <v>62301</v>
          </cell>
          <cell r="B245" t="str">
            <v>CONSTRUCCIÓN DE OBRAS PARA EL ABASTECIMIENTO DE AGUA, PETRÓLEO, GAS, ELECTRICIDAD Y TELECOMUNICACIONES</v>
          </cell>
        </row>
        <row r="246">
          <cell r="A246">
            <v>62302</v>
          </cell>
          <cell r="B246" t="str">
            <v>MANTENIMIENTO Y REHABILITACIÓN DE OBRAS PARA EL ABASTECIMIENTO DE AGUA, PETRÓLEO, GAS, ELECTRICIDAD Y TELECOMUNICACIONES</v>
          </cell>
        </row>
        <row r="247">
          <cell r="A247">
            <v>62401</v>
          </cell>
          <cell r="B247" t="str">
            <v>OBRAS DE PRE EDIFICACIÓN EN TERRENOS DE CONSTRUCCIÓN</v>
          </cell>
        </row>
        <row r="248">
          <cell r="A248">
            <v>62402</v>
          </cell>
          <cell r="B248" t="str">
            <v>CONSTRUCCIÓN DE OBRAS DE URBANIZACIÓN</v>
          </cell>
        </row>
        <row r="249">
          <cell r="A249">
            <v>62403</v>
          </cell>
          <cell r="B249" t="str">
            <v>MANTENIMIENTO Y REHABILITACIÓN DE OBRAS DE URBANIZACIÓN</v>
          </cell>
        </row>
        <row r="250">
          <cell r="A250">
            <v>62501</v>
          </cell>
          <cell r="B250" t="str">
            <v>CONSTRUCCIÓN DE VÍAS DE COMUNICACIÓN</v>
          </cell>
        </row>
        <row r="251">
          <cell r="A251">
            <v>62502</v>
          </cell>
          <cell r="B251" t="str">
            <v>MANTENIMIENTO Y REHABILITACIÓN DE LAS VÍAS DE COMUNICACIÓN</v>
          </cell>
        </row>
        <row r="252">
          <cell r="A252">
            <v>62601</v>
          </cell>
          <cell r="B252" t="str">
            <v>OTRAS CONSTRUCCIONES DE INGENIERÍA CIVIL U OBRA PESADA</v>
          </cell>
        </row>
        <row r="253">
          <cell r="A253">
            <v>62602</v>
          </cell>
          <cell r="B253" t="str">
            <v>MANTENIMIENTO Y REHABILITACIÓN DE OTRAS OBRAS DE INGENIERÍA CIVIL U OBRAS PESADAS</v>
          </cell>
        </row>
        <row r="254">
          <cell r="A254">
            <v>62701</v>
          </cell>
          <cell r="B254" t="str">
            <v>INSTALACIONES Y OBRAS DE CONSTRUCCIÓN ESPECIALIZADA</v>
          </cell>
        </row>
        <row r="255">
          <cell r="A255">
            <v>62901</v>
          </cell>
          <cell r="B255" t="str">
            <v>ENSAMBLE Y EDIFICACIÓN DE CONSTRUCCIONES PREFABRICADAS</v>
          </cell>
        </row>
        <row r="256">
          <cell r="A256">
            <v>62902</v>
          </cell>
          <cell r="B256" t="str">
            <v>OBRAS DE TERMINACIÓN Y ACABADO DE EDIFICACIONES</v>
          </cell>
        </row>
        <row r="257">
          <cell r="A257">
            <v>62903</v>
          </cell>
          <cell r="B257" t="str">
            <v>SERVICIO DE SUPERVISIÓN DE OBRAS</v>
          </cell>
        </row>
        <row r="258">
          <cell r="A258">
            <v>62804</v>
          </cell>
          <cell r="B258" t="str">
            <v>SERVICIOS PARA LA LIBERACIÓN DE DERECHOS DE VÍA</v>
          </cell>
        </row>
        <row r="259">
          <cell r="A259">
            <v>62905</v>
          </cell>
          <cell r="B259" t="str">
            <v>OTROS SERVICIOS RELACIONADOS CON OBRAS PÚBLICAS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-ent-coord (Original)"/>
      <sheetName val="cons-ent-coord2(Original)"/>
      <sheetName val="cons-ent-coord (Mod-Aut)"/>
      <sheetName val="capufe"/>
      <sheetName val="capufe Escenario 1"/>
      <sheetName val="capufe Escenario 2"/>
      <sheetName val="capufe Escenario 2b"/>
      <sheetName val="capufe Escenario 3"/>
      <sheetName val="fnm"/>
      <sheetName val="fnm-comp99_2000 A"/>
      <sheetName val="fnm-rela-pasivos 2000"/>
      <sheetName val="fnm-comp99_2000 B"/>
      <sheetName val="asa"/>
      <sheetName val="sepomex"/>
      <sheetName val="telecomm"/>
      <sheetName val="telecomm-comparativo"/>
      <sheetName val="fidena"/>
      <sheetName val="seneam"/>
      <sheetName val="imt"/>
      <sheetName val="cft"/>
      <sheetName val="fit"/>
      <sheetName val="cons-apis"/>
      <sheetName val="Dos Bocas"/>
      <sheetName val="ense"/>
      <sheetName val="maza"/>
      <sheetName val="prog"/>
      <sheetName val="vall"/>
      <sheetName val="topo"/>
      <sheetName val="tuxp"/>
      <sheetName val="alta"/>
      <sheetName val="guay"/>
      <sheetName val="card"/>
      <sheetName val="manz"/>
      <sheetName val="made"/>
      <sheetName val="tamp"/>
      <sheetName val="vera"/>
      <sheetName val="coat"/>
      <sheetName val="cruz"/>
      <sheetName val="cons-grpos-aeroport"/>
      <sheetName val="Ser-Nte "/>
      <sheetName val="Acapulco"/>
      <sheetName val="Cd.Juárez"/>
      <sheetName val="Culiacán"/>
      <sheetName val="Chihua"/>
      <sheetName val="Durango"/>
      <sheetName val="Mtrrey"/>
      <sheetName val="Mazat"/>
      <sheetName val="Reyn"/>
      <sheetName val="SLP"/>
      <sheetName val="Tampico"/>
      <sheetName val="Torreón"/>
      <sheetName val="Zaca"/>
      <sheetName val="Zihua"/>
      <sheetName val="AICM"/>
      <sheetName val="Serv-CM"/>
      <sheetName val="cons-ent-coord"/>
      <sheetName val="cons-ent-coord2"/>
      <sheetName val="cons-ent-coord (mod)"/>
      <sheetName val="fnm-comp99_2000A"/>
      <sheetName val="E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S"/>
      <sheetName val="Comentarios"/>
      <sheetName val="Hoja2"/>
      <sheetName val="Hoja3"/>
      <sheetName val="OGTO"/>
    </sheetNames>
    <sheetDataSet>
      <sheetData sheetId="0">
        <row r="8">
          <cell r="C8" t="str">
            <v>OGTO</v>
          </cell>
          <cell r="D8" t="str">
            <v>CONCEPTO</v>
          </cell>
          <cell r="E8" t="str">
            <v>MODIFICADA ANUAL AL CIERRE DE MARZO</v>
          </cell>
          <cell r="F8" t="str">
            <v>MODIFICADA ANUAL AL CIERRE DE ABRIL</v>
          </cell>
          <cell r="G8" t="str">
            <v>VARIACIÓN</v>
          </cell>
          <cell r="H8" t="str">
            <v>(%)</v>
          </cell>
        </row>
        <row r="9">
          <cell r="C9">
            <v>21101</v>
          </cell>
          <cell r="D9" t="str">
            <v>Materiales y útiles de oficina</v>
          </cell>
          <cell r="E9">
            <v>2888516</v>
          </cell>
          <cell r="F9">
            <v>2908516</v>
          </cell>
          <cell r="G9">
            <v>20000</v>
          </cell>
          <cell r="H9">
            <v>6.9239706479036298E-3</v>
          </cell>
        </row>
        <row r="10">
          <cell r="C10">
            <v>21201</v>
          </cell>
          <cell r="D10" t="str">
            <v>Materiales y útiles de impresión y reproducción</v>
          </cell>
          <cell r="E10">
            <v>612261</v>
          </cell>
          <cell r="F10">
            <v>612261</v>
          </cell>
          <cell r="G10">
            <v>0</v>
          </cell>
          <cell r="H10">
            <v>0</v>
          </cell>
        </row>
        <row r="11">
          <cell r="C11">
            <v>21301</v>
          </cell>
          <cell r="D11" t="str">
            <v>Material estadístico y geográfico</v>
          </cell>
          <cell r="E11">
            <v>50520</v>
          </cell>
          <cell r="F11">
            <v>50520</v>
          </cell>
          <cell r="G11">
            <v>0</v>
          </cell>
          <cell r="H11">
            <v>0</v>
          </cell>
        </row>
        <row r="12">
          <cell r="C12">
            <v>21401</v>
          </cell>
          <cell r="D12" t="str">
            <v>Materiales y útiles para el procesamiento en equipos y bienes informáticos</v>
          </cell>
          <cell r="E12">
            <v>2017013</v>
          </cell>
          <cell r="F12">
            <v>2017013</v>
          </cell>
          <cell r="G12">
            <v>0</v>
          </cell>
          <cell r="H12">
            <v>0</v>
          </cell>
        </row>
        <row r="13">
          <cell r="C13">
            <v>21501</v>
          </cell>
          <cell r="D13" t="str">
            <v>Material de apoyo informativo</v>
          </cell>
          <cell r="E13">
            <v>101511</v>
          </cell>
          <cell r="F13">
            <v>101511</v>
          </cell>
          <cell r="G13">
            <v>0</v>
          </cell>
          <cell r="H13">
            <v>0</v>
          </cell>
        </row>
        <row r="14">
          <cell r="C14">
            <v>21502</v>
          </cell>
          <cell r="D14" t="str">
            <v>Material para información en actividades de investigación científica y tecnológica</v>
          </cell>
          <cell r="E14">
            <v>57845</v>
          </cell>
          <cell r="F14">
            <v>57845</v>
          </cell>
          <cell r="G14">
            <v>0</v>
          </cell>
          <cell r="H14">
            <v>0</v>
          </cell>
        </row>
        <row r="15">
          <cell r="C15">
            <v>21601</v>
          </cell>
          <cell r="D15" t="str">
            <v>Material de limpieza</v>
          </cell>
          <cell r="E15">
            <v>1994204</v>
          </cell>
          <cell r="F15">
            <v>1994204</v>
          </cell>
          <cell r="G15">
            <v>0</v>
          </cell>
          <cell r="H15">
            <v>0</v>
          </cell>
        </row>
        <row r="16">
          <cell r="C16">
            <v>22104</v>
          </cell>
          <cell r="D16" t="str">
            <v>Productos alimenticios para el personal en las instalaciones de las dependencias y entidades</v>
          </cell>
          <cell r="E16">
            <v>798284</v>
          </cell>
          <cell r="F16">
            <v>833284</v>
          </cell>
          <cell r="G16">
            <v>35000</v>
          </cell>
          <cell r="H16">
            <v>4.3844045477549345E-2</v>
          </cell>
        </row>
        <row r="17">
          <cell r="C17">
            <v>22301</v>
          </cell>
          <cell r="D17" t="str">
            <v>Utensilios para el servicio de alimentación</v>
          </cell>
          <cell r="E17">
            <v>5000</v>
          </cell>
          <cell r="F17">
            <v>5000</v>
          </cell>
          <cell r="G17">
            <v>0</v>
          </cell>
          <cell r="H17">
            <v>0</v>
          </cell>
        </row>
        <row r="18">
          <cell r="C18">
            <v>24101</v>
          </cell>
          <cell r="D18" t="str">
            <v>Productos minerales no metálicos</v>
          </cell>
          <cell r="E18">
            <v>119028</v>
          </cell>
          <cell r="F18">
            <v>119028</v>
          </cell>
          <cell r="G18">
            <v>0</v>
          </cell>
          <cell r="H18">
            <v>0</v>
          </cell>
        </row>
        <row r="19">
          <cell r="C19">
            <v>24201</v>
          </cell>
          <cell r="D19" t="str">
            <v>Cemento y productos de concreto</v>
          </cell>
          <cell r="E19">
            <v>126093</v>
          </cell>
          <cell r="F19">
            <v>132293</v>
          </cell>
          <cell r="G19">
            <v>6200</v>
          </cell>
          <cell r="H19">
            <v>4.9170057021404839E-2</v>
          </cell>
        </row>
        <row r="20">
          <cell r="C20">
            <v>24301</v>
          </cell>
          <cell r="D20" t="str">
            <v>Cal, yeso y productos de yeso</v>
          </cell>
          <cell r="E20">
            <v>84292</v>
          </cell>
          <cell r="F20">
            <v>84292</v>
          </cell>
          <cell r="G20">
            <v>0</v>
          </cell>
          <cell r="H20">
            <v>0</v>
          </cell>
        </row>
        <row r="21">
          <cell r="C21">
            <v>24401</v>
          </cell>
          <cell r="D21" t="str">
            <v>Madera y productos de madera</v>
          </cell>
          <cell r="E21">
            <v>136390</v>
          </cell>
          <cell r="F21">
            <v>136390</v>
          </cell>
          <cell r="G21">
            <v>0</v>
          </cell>
          <cell r="H21">
            <v>0</v>
          </cell>
        </row>
        <row r="22">
          <cell r="C22">
            <v>24501</v>
          </cell>
          <cell r="D22" t="str">
            <v>Vidrio y productos de vidrio</v>
          </cell>
          <cell r="E22">
            <v>65716</v>
          </cell>
          <cell r="F22">
            <v>66666</v>
          </cell>
          <cell r="G22">
            <v>950</v>
          </cell>
          <cell r="H22">
            <v>1.4456144622314201E-2</v>
          </cell>
        </row>
        <row r="23">
          <cell r="C23">
            <v>24601</v>
          </cell>
          <cell r="D23" t="str">
            <v>Material eléctrico y electrónico</v>
          </cell>
          <cell r="E23">
            <v>6314819</v>
          </cell>
          <cell r="F23">
            <v>7135819</v>
          </cell>
          <cell r="G23">
            <v>821000</v>
          </cell>
          <cell r="H23">
            <v>0.13001164403920365</v>
          </cell>
          <cell r="I23" t="str">
            <v>( 1 )</v>
          </cell>
        </row>
        <row r="24">
          <cell r="C24">
            <v>24701</v>
          </cell>
          <cell r="D24" t="str">
            <v>Artículos metálicos para la construcción</v>
          </cell>
          <cell r="E24">
            <v>887817.46</v>
          </cell>
          <cell r="F24">
            <v>1224117.46</v>
          </cell>
          <cell r="G24">
            <v>336300</v>
          </cell>
          <cell r="H24">
            <v>0.37879408228804151</v>
          </cell>
          <cell r="I24" t="str">
            <v>( 1 )</v>
          </cell>
        </row>
        <row r="25">
          <cell r="C25">
            <v>24801</v>
          </cell>
          <cell r="D25" t="str">
            <v>Materiales complementarios</v>
          </cell>
          <cell r="E25">
            <v>70661</v>
          </cell>
          <cell r="F25">
            <v>70661</v>
          </cell>
          <cell r="G25">
            <v>0</v>
          </cell>
          <cell r="H25">
            <v>0</v>
          </cell>
        </row>
        <row r="26">
          <cell r="C26">
            <v>24901</v>
          </cell>
          <cell r="D26" t="str">
            <v>Otros materiales y artículos de construcción y reparación</v>
          </cell>
          <cell r="E26">
            <v>362541</v>
          </cell>
          <cell r="F26">
            <v>377741</v>
          </cell>
          <cell r="G26">
            <v>15200</v>
          </cell>
          <cell r="H26">
            <v>4.1926292474506334E-2</v>
          </cell>
        </row>
        <row r="27">
          <cell r="C27">
            <v>25101</v>
          </cell>
          <cell r="D27" t="str">
            <v>Productos químicos básicos</v>
          </cell>
          <cell r="E27">
            <v>2053</v>
          </cell>
          <cell r="F27">
            <v>6053</v>
          </cell>
          <cell r="G27">
            <v>4000</v>
          </cell>
          <cell r="H27">
            <v>1.948368241597662</v>
          </cell>
          <cell r="I27" t="str">
            <v>( 1 )</v>
          </cell>
        </row>
        <row r="28">
          <cell r="C28">
            <v>25201</v>
          </cell>
          <cell r="D28" t="str">
            <v>Plaguicidas, abonos y fertilizantes</v>
          </cell>
          <cell r="E28">
            <v>56665</v>
          </cell>
          <cell r="F28">
            <v>57665</v>
          </cell>
          <cell r="G28">
            <v>1000</v>
          </cell>
          <cell r="H28">
            <v>1.7647577869937352E-2</v>
          </cell>
        </row>
        <row r="29">
          <cell r="C29">
            <v>25301</v>
          </cell>
          <cell r="D29" t="str">
            <v>Medicinas y productos farmacéuticos</v>
          </cell>
          <cell r="E29">
            <v>95029</v>
          </cell>
          <cell r="F29">
            <v>95029</v>
          </cell>
          <cell r="G29">
            <v>0</v>
          </cell>
          <cell r="H29">
            <v>0</v>
          </cell>
        </row>
        <row r="30">
          <cell r="C30">
            <v>25401</v>
          </cell>
          <cell r="D30" t="str">
            <v>Materiales, accesorios y suministros médicos</v>
          </cell>
          <cell r="E30">
            <v>14791</v>
          </cell>
          <cell r="F30">
            <v>14791</v>
          </cell>
          <cell r="G30">
            <v>0</v>
          </cell>
          <cell r="H30">
            <v>0</v>
          </cell>
        </row>
        <row r="31">
          <cell r="C31">
            <v>25501</v>
          </cell>
          <cell r="D31" t="str">
            <v>Materiales, accesorios y suministros de laboratorio</v>
          </cell>
          <cell r="E31">
            <v>8194</v>
          </cell>
          <cell r="F31">
            <v>8194</v>
          </cell>
          <cell r="G31">
            <v>0</v>
          </cell>
          <cell r="H31">
            <v>0</v>
          </cell>
        </row>
        <row r="32">
          <cell r="C32">
            <v>26103</v>
          </cell>
          <cell r="D32" t="str">
            <v>Combustibles, lubricantes y aditivos para vehículos terrestres, aéreos, marítimos, lacustres y fluviales destinados a servicios administrativos</v>
          </cell>
          <cell r="E32">
            <v>4037830</v>
          </cell>
          <cell r="F32">
            <v>4037830</v>
          </cell>
          <cell r="G32">
            <v>0</v>
          </cell>
          <cell r="H32">
            <v>0</v>
          </cell>
        </row>
        <row r="33">
          <cell r="C33">
            <v>27101</v>
          </cell>
          <cell r="D33" t="str">
            <v>Vestuario y uniformes</v>
          </cell>
          <cell r="E33">
            <v>3221381</v>
          </cell>
          <cell r="F33">
            <v>2922309</v>
          </cell>
          <cell r="G33">
            <v>-299072</v>
          </cell>
          <cell r="H33">
            <v>-9.2839685836602376E-2</v>
          </cell>
          <cell r="I33" t="str">
            <v>( 1 )</v>
          </cell>
        </row>
        <row r="34">
          <cell r="C34">
            <v>27201</v>
          </cell>
          <cell r="D34" t="str">
            <v>Prendas de protección personal</v>
          </cell>
          <cell r="E34">
            <v>186866</v>
          </cell>
          <cell r="F34">
            <v>186866.00000000003</v>
          </cell>
          <cell r="G34">
            <v>0</v>
          </cell>
          <cell r="H34">
            <v>0</v>
          </cell>
        </row>
        <row r="35">
          <cell r="C35">
            <v>27501</v>
          </cell>
          <cell r="D35" t="str">
            <v>Blancos y otros productos textiles, excepto prendas de vestir</v>
          </cell>
          <cell r="E35">
            <v>11606</v>
          </cell>
          <cell r="F35">
            <v>11606</v>
          </cell>
          <cell r="G35">
            <v>0</v>
          </cell>
          <cell r="H35">
            <v>0</v>
          </cell>
        </row>
        <row r="36">
          <cell r="C36">
            <v>29101</v>
          </cell>
          <cell r="D36" t="str">
            <v>Herramientas menores</v>
          </cell>
          <cell r="E36">
            <v>1512360.99</v>
          </cell>
          <cell r="F36">
            <v>1512360.99</v>
          </cell>
          <cell r="G36">
            <v>0</v>
          </cell>
          <cell r="H36">
            <v>0</v>
          </cell>
        </row>
        <row r="37">
          <cell r="C37">
            <v>29201</v>
          </cell>
          <cell r="D37" t="str">
            <v>Refacciones y accesorios menores de edificios</v>
          </cell>
          <cell r="E37">
            <v>191432</v>
          </cell>
          <cell r="F37">
            <v>191432</v>
          </cell>
          <cell r="G37">
            <v>0</v>
          </cell>
          <cell r="H37">
            <v>0</v>
          </cell>
        </row>
        <row r="38">
          <cell r="C38">
            <v>29301</v>
          </cell>
          <cell r="D38" t="str">
            <v>Refacciones y accesorios menores de mobiliario y equipo de administración, educacional y recreativo</v>
          </cell>
          <cell r="E38">
            <v>82661</v>
          </cell>
          <cell r="F38">
            <v>82661</v>
          </cell>
          <cell r="G38">
            <v>0</v>
          </cell>
          <cell r="H38">
            <v>0</v>
          </cell>
        </row>
        <row r="39">
          <cell r="C39">
            <v>29401</v>
          </cell>
          <cell r="D39" t="str">
            <v>Refacciones y accesorios para equipo de cómputo</v>
          </cell>
          <cell r="E39">
            <v>1077135.8999999999</v>
          </cell>
          <cell r="F39">
            <v>1077135.8999999999</v>
          </cell>
          <cell r="G39">
            <v>0</v>
          </cell>
          <cell r="H39">
            <v>0</v>
          </cell>
        </row>
        <row r="40">
          <cell r="C40">
            <v>29601</v>
          </cell>
          <cell r="D40" t="str">
            <v>Refacciones y accesorios menores de equipo de transporte</v>
          </cell>
          <cell r="E40">
            <v>641967</v>
          </cell>
          <cell r="F40">
            <v>721967</v>
          </cell>
          <cell r="G40">
            <v>80000</v>
          </cell>
          <cell r="H40">
            <v>0.12461699744690927</v>
          </cell>
          <cell r="I40" t="str">
            <v>( 1 )</v>
          </cell>
        </row>
        <row r="41">
          <cell r="C41">
            <v>29801</v>
          </cell>
          <cell r="D41" t="str">
            <v>Refacciones y accesorios menores de maquinaria y otros equipos</v>
          </cell>
          <cell r="E41">
            <v>2710331</v>
          </cell>
          <cell r="F41">
            <v>2730331</v>
          </cell>
          <cell r="G41">
            <v>20000</v>
          </cell>
          <cell r="H41">
            <v>7.3791725069742402E-3</v>
          </cell>
        </row>
        <row r="42">
          <cell r="C42">
            <v>29901</v>
          </cell>
          <cell r="D42" t="str">
            <v>Refacciones y accesorios menores otros bienes muebles</v>
          </cell>
          <cell r="E42">
            <v>3199772.8</v>
          </cell>
          <cell r="F42">
            <v>3199772.8</v>
          </cell>
          <cell r="G42">
            <v>0</v>
          </cell>
          <cell r="H42">
            <v>0</v>
          </cell>
        </row>
        <row r="43">
          <cell r="E43">
            <v>33742587.149999999</v>
          </cell>
          <cell r="F43">
            <v>34783165.149999999</v>
          </cell>
          <cell r="G43">
            <v>1040578</v>
          </cell>
          <cell r="H43">
            <v>3.0838714155917948E-2</v>
          </cell>
        </row>
        <row r="45">
          <cell r="C45">
            <v>31101</v>
          </cell>
          <cell r="D45" t="str">
            <v>Servicio de energía eléctrica</v>
          </cell>
          <cell r="E45">
            <v>21697674</v>
          </cell>
          <cell r="F45">
            <v>21697674</v>
          </cell>
          <cell r="G45">
            <v>0</v>
          </cell>
          <cell r="H45">
            <v>0</v>
          </cell>
        </row>
        <row r="46">
          <cell r="C46">
            <v>31201</v>
          </cell>
          <cell r="D46" t="str">
            <v>Servicio de gas</v>
          </cell>
          <cell r="E46">
            <v>18000</v>
          </cell>
          <cell r="F46">
            <v>18000</v>
          </cell>
          <cell r="G46">
            <v>0</v>
          </cell>
          <cell r="H46">
            <v>0</v>
          </cell>
        </row>
        <row r="47">
          <cell r="C47">
            <v>31301</v>
          </cell>
          <cell r="D47" t="str">
            <v>Servicio de agua</v>
          </cell>
          <cell r="E47">
            <v>330276</v>
          </cell>
          <cell r="F47">
            <v>330276</v>
          </cell>
          <cell r="G47">
            <v>0</v>
          </cell>
          <cell r="H47">
            <v>0</v>
          </cell>
        </row>
        <row r="48">
          <cell r="C48">
            <v>31401</v>
          </cell>
          <cell r="D48" t="str">
            <v>Servicio telefónico convencional</v>
          </cell>
          <cell r="E48">
            <v>18770323</v>
          </cell>
          <cell r="F48">
            <v>18770323</v>
          </cell>
          <cell r="G48">
            <v>0</v>
          </cell>
          <cell r="H48">
            <v>0</v>
          </cell>
        </row>
        <row r="49">
          <cell r="C49">
            <v>31501</v>
          </cell>
          <cell r="D49" t="str">
            <v>Servicio de telefonía celular</v>
          </cell>
          <cell r="E49">
            <v>1003051</v>
          </cell>
          <cell r="F49">
            <v>1003051</v>
          </cell>
          <cell r="G49">
            <v>0</v>
          </cell>
          <cell r="H49">
            <v>0</v>
          </cell>
        </row>
        <row r="50">
          <cell r="C50">
            <v>31601</v>
          </cell>
          <cell r="D50" t="str">
            <v>Servicio de radiolocalización</v>
          </cell>
          <cell r="E50">
            <v>165745</v>
          </cell>
          <cell r="F50">
            <v>165745</v>
          </cell>
          <cell r="G50">
            <v>0</v>
          </cell>
          <cell r="H50">
            <v>0</v>
          </cell>
        </row>
        <row r="51">
          <cell r="C51">
            <v>31701</v>
          </cell>
          <cell r="D51" t="str">
            <v>Servicios de conducción de señales analógicas y digitales</v>
          </cell>
          <cell r="E51">
            <v>17495175.399999999</v>
          </cell>
          <cell r="F51">
            <v>17495175.399999999</v>
          </cell>
          <cell r="G51">
            <v>0</v>
          </cell>
          <cell r="H51">
            <v>0</v>
          </cell>
        </row>
        <row r="52">
          <cell r="C52">
            <v>31801</v>
          </cell>
          <cell r="D52" t="str">
            <v>Servicio postal</v>
          </cell>
          <cell r="E52">
            <v>1379000</v>
          </cell>
          <cell r="F52">
            <v>1379000</v>
          </cell>
          <cell r="G52">
            <v>0</v>
          </cell>
          <cell r="H52">
            <v>0</v>
          </cell>
        </row>
        <row r="53">
          <cell r="C53">
            <v>32301</v>
          </cell>
          <cell r="D53" t="str">
            <v>Arrendamiento de equipo y bienes informáticos</v>
          </cell>
          <cell r="E53">
            <v>9851557</v>
          </cell>
          <cell r="F53">
            <v>9851557</v>
          </cell>
          <cell r="G53">
            <v>0</v>
          </cell>
          <cell r="H53">
            <v>0</v>
          </cell>
        </row>
        <row r="54">
          <cell r="C54">
            <v>32302</v>
          </cell>
          <cell r="D54" t="str">
            <v>Arrendamiento de mobiliario</v>
          </cell>
          <cell r="E54">
            <v>112176</v>
          </cell>
          <cell r="F54">
            <v>112176</v>
          </cell>
          <cell r="G54">
            <v>0</v>
          </cell>
          <cell r="H54">
            <v>0</v>
          </cell>
        </row>
        <row r="55">
          <cell r="C55">
            <v>32502</v>
          </cell>
          <cell r="D55" t="str">
            <v>Arrendamiento de vehículos terrestres, aéreos, marítimos, lacustres y fluviales para servicios públicos y la operación de programas públicos</v>
          </cell>
          <cell r="E55">
            <v>80000</v>
          </cell>
          <cell r="F55">
            <v>80000</v>
          </cell>
          <cell r="G55">
            <v>0</v>
          </cell>
          <cell r="H55">
            <v>0</v>
          </cell>
        </row>
        <row r="56">
          <cell r="C56">
            <v>32503</v>
          </cell>
          <cell r="D56" t="str">
            <v>Arrendamiento de vehículos terrestres, aéreos, marítimos, lacustres y fluviales para servicios administrativos</v>
          </cell>
          <cell r="E56">
            <v>1447777.16</v>
          </cell>
          <cell r="F56">
            <v>1459554.3199999998</v>
          </cell>
          <cell r="G56">
            <v>11777.159999999916</v>
          </cell>
          <cell r="H56">
            <v>8.134649672191208E-3</v>
          </cell>
        </row>
        <row r="57">
          <cell r="C57">
            <v>32505</v>
          </cell>
          <cell r="D57" t="str">
            <v>Arrendamiento de vehículos terrestres, aéreos, marítimos, lacustres y fluviales para servidores públicos</v>
          </cell>
          <cell r="E57">
            <v>1447466.87</v>
          </cell>
          <cell r="F57">
            <v>1477941.5899999999</v>
          </cell>
          <cell r="G57">
            <v>30474.719999999739</v>
          </cell>
          <cell r="H57">
            <v>2.1053829024770519E-2</v>
          </cell>
        </row>
        <row r="58">
          <cell r="C58">
            <v>32601</v>
          </cell>
          <cell r="D58" t="str">
            <v>Arrendamiento de maquinaria y equipo</v>
          </cell>
          <cell r="E58">
            <v>4000</v>
          </cell>
          <cell r="F58">
            <v>4000</v>
          </cell>
          <cell r="G58">
            <v>0</v>
          </cell>
          <cell r="H58">
            <v>0</v>
          </cell>
        </row>
        <row r="59">
          <cell r="C59">
            <v>32701</v>
          </cell>
          <cell r="D59" t="str">
            <v>Patentes, regalías y otros</v>
          </cell>
          <cell r="E59">
            <v>2300000</v>
          </cell>
          <cell r="F59">
            <v>2300000</v>
          </cell>
          <cell r="G59">
            <v>0</v>
          </cell>
          <cell r="H59">
            <v>0</v>
          </cell>
        </row>
        <row r="60">
          <cell r="C60">
            <v>33104</v>
          </cell>
          <cell r="D60" t="str">
            <v>Otras asesorías para la operación de programas</v>
          </cell>
          <cell r="E60">
            <v>2700000</v>
          </cell>
          <cell r="F60">
            <v>2700000</v>
          </cell>
          <cell r="G60">
            <v>0</v>
          </cell>
          <cell r="H60">
            <v>0</v>
          </cell>
        </row>
        <row r="61">
          <cell r="C61">
            <v>33301</v>
          </cell>
          <cell r="D61" t="str">
            <v>Servicios de informática</v>
          </cell>
          <cell r="E61">
            <v>388298</v>
          </cell>
          <cell r="F61">
            <v>288298</v>
          </cell>
          <cell r="G61">
            <v>-100000</v>
          </cell>
          <cell r="H61">
            <v>-0.25753416190657691</v>
          </cell>
          <cell r="I61" t="str">
            <v>( 1 )</v>
          </cell>
        </row>
        <row r="62">
          <cell r="C62">
            <v>33303</v>
          </cell>
          <cell r="D62" t="str">
            <v>Servicios relacionados con certificación de procesos</v>
          </cell>
          <cell r="E62">
            <v>200000</v>
          </cell>
          <cell r="F62">
            <v>200000</v>
          </cell>
          <cell r="G62">
            <v>0</v>
          </cell>
          <cell r="H62">
            <v>0</v>
          </cell>
        </row>
        <row r="63">
          <cell r="C63">
            <v>33401</v>
          </cell>
          <cell r="D63" t="str">
            <v>Servicios para capacitación a servidores públicos</v>
          </cell>
          <cell r="E63">
            <v>3685194</v>
          </cell>
          <cell r="F63">
            <v>3685194</v>
          </cell>
          <cell r="G63">
            <v>0</v>
          </cell>
          <cell r="H63">
            <v>0</v>
          </cell>
        </row>
        <row r="64">
          <cell r="C64">
            <v>33601</v>
          </cell>
          <cell r="D64" t="str">
            <v>Servicios relacionados con traducciones</v>
          </cell>
          <cell r="E64">
            <v>20000</v>
          </cell>
          <cell r="F64">
            <v>5000</v>
          </cell>
          <cell r="G64">
            <v>-15000</v>
          </cell>
          <cell r="H64">
            <v>1</v>
          </cell>
          <cell r="I64" t="str">
            <v>( 1 )</v>
          </cell>
        </row>
        <row r="65">
          <cell r="C65">
            <v>33602</v>
          </cell>
          <cell r="D65" t="str">
            <v>Otros servicios comerciales</v>
          </cell>
          <cell r="E65">
            <v>306074</v>
          </cell>
          <cell r="F65">
            <v>306074</v>
          </cell>
          <cell r="G65">
            <v>0</v>
          </cell>
          <cell r="H65">
            <v>0</v>
          </cell>
        </row>
        <row r="66">
          <cell r="C66">
            <v>33604</v>
          </cell>
          <cell r="D66" t="str">
            <v>Impresión y elaboración de material informativo derivado de la operación y administración de las dependencias y entidades</v>
          </cell>
          <cell r="E66">
            <v>53500</v>
          </cell>
          <cell r="F66">
            <v>53500</v>
          </cell>
          <cell r="G66">
            <v>0</v>
          </cell>
          <cell r="H66">
            <v>0</v>
          </cell>
        </row>
        <row r="67">
          <cell r="C67">
            <v>33605</v>
          </cell>
          <cell r="D67" t="str">
            <v>Información en medios masivos derivada de la operación y administración de las dependencias y entidades</v>
          </cell>
          <cell r="E67">
            <v>132100</v>
          </cell>
          <cell r="F67">
            <v>132100</v>
          </cell>
          <cell r="G67">
            <v>0</v>
          </cell>
          <cell r="H67">
            <v>0</v>
          </cell>
        </row>
        <row r="68">
          <cell r="C68">
            <v>33801</v>
          </cell>
          <cell r="D68" t="str">
            <v>Servicios de vigilancia</v>
          </cell>
          <cell r="E68">
            <v>12839274</v>
          </cell>
          <cell r="F68">
            <v>15206954.679999998</v>
          </cell>
          <cell r="G68">
            <v>2367680.6799999978</v>
          </cell>
          <cell r="H68">
            <v>0.18440923373081669</v>
          </cell>
          <cell r="I68" t="str">
            <v>( 1 )</v>
          </cell>
        </row>
        <row r="69">
          <cell r="C69">
            <v>33901</v>
          </cell>
          <cell r="D69" t="str">
            <v>Subcontratación de servicios con terceros</v>
          </cell>
          <cell r="E69">
            <v>300000</v>
          </cell>
          <cell r="F69">
            <v>300000</v>
          </cell>
          <cell r="G69">
            <v>0</v>
          </cell>
          <cell r="H69">
            <v>0</v>
          </cell>
        </row>
        <row r="70">
          <cell r="C70">
            <v>34101</v>
          </cell>
          <cell r="D70" t="str">
            <v>Servicios bancarios y financieros</v>
          </cell>
          <cell r="E70">
            <v>47620</v>
          </cell>
          <cell r="F70">
            <v>47620</v>
          </cell>
          <cell r="G70">
            <v>0</v>
          </cell>
          <cell r="H70">
            <v>0</v>
          </cell>
        </row>
        <row r="71">
          <cell r="C71">
            <v>34501</v>
          </cell>
          <cell r="D71" t="str">
            <v>Seguros de bienes patrimoniales</v>
          </cell>
          <cell r="E71">
            <v>22276913.57</v>
          </cell>
          <cell r="F71">
            <v>19903021.280000001</v>
          </cell>
          <cell r="G71">
            <v>-2373892.2899999991</v>
          </cell>
          <cell r="H71">
            <v>-0.10656288998655926</v>
          </cell>
          <cell r="I71" t="str">
            <v xml:space="preserve"> </v>
          </cell>
        </row>
        <row r="72">
          <cell r="C72">
            <v>34601</v>
          </cell>
          <cell r="D72" t="str">
            <v>Almacenaje, embalaje y envase</v>
          </cell>
          <cell r="E72">
            <v>229270</v>
          </cell>
          <cell r="F72">
            <v>229270</v>
          </cell>
          <cell r="G72">
            <v>0</v>
          </cell>
          <cell r="H72">
            <v>0</v>
          </cell>
        </row>
        <row r="73">
          <cell r="C73">
            <v>34701</v>
          </cell>
          <cell r="D73" t="str">
            <v>Fletes y maniobras</v>
          </cell>
          <cell r="E73">
            <v>4378332</v>
          </cell>
          <cell r="F73">
            <v>4812332</v>
          </cell>
          <cell r="G73">
            <v>434000</v>
          </cell>
          <cell r="H73">
            <v>9.9124506775639679E-2</v>
          </cell>
          <cell r="I73" t="str">
            <v>( 2 )</v>
          </cell>
        </row>
        <row r="74">
          <cell r="C74">
            <v>35101</v>
          </cell>
          <cell r="D74" t="str">
            <v>Mantenimiento y conservación de inmuebles para la prestación de servicios administrativos</v>
          </cell>
          <cell r="E74">
            <v>2757021</v>
          </cell>
          <cell r="F74">
            <v>2757021</v>
          </cell>
          <cell r="G74">
            <v>0</v>
          </cell>
          <cell r="H74">
            <v>0</v>
          </cell>
        </row>
        <row r="75">
          <cell r="C75">
            <v>35102</v>
          </cell>
          <cell r="D75" t="str">
            <v>Mantenimiento y conservación de inmuebles para la prestación de servicios publicos</v>
          </cell>
          <cell r="E75">
            <v>7694024</v>
          </cell>
          <cell r="F75">
            <v>7694024</v>
          </cell>
          <cell r="G75">
            <v>0</v>
          </cell>
          <cell r="H75">
            <v>0</v>
          </cell>
        </row>
        <row r="76">
          <cell r="C76">
            <v>35201</v>
          </cell>
          <cell r="D76" t="str">
            <v>Mantenimiento y conservación de mobiliario y equipo de administración</v>
          </cell>
          <cell r="E76">
            <v>1692689</v>
          </cell>
          <cell r="F76">
            <v>1692689</v>
          </cell>
          <cell r="G76">
            <v>0</v>
          </cell>
          <cell r="H76">
            <v>0</v>
          </cell>
        </row>
        <row r="77">
          <cell r="C77">
            <v>35301</v>
          </cell>
          <cell r="D77" t="str">
            <v>Mantenimiento y conservación de bienes informáticos</v>
          </cell>
          <cell r="E77">
            <v>1034910</v>
          </cell>
          <cell r="F77">
            <v>913841</v>
          </cell>
          <cell r="G77">
            <v>-121069</v>
          </cell>
          <cell r="H77">
            <v>-0.11698505184025663</v>
          </cell>
          <cell r="I77" t="str">
            <v>( 1 )</v>
          </cell>
        </row>
        <row r="78">
          <cell r="C78">
            <v>35501</v>
          </cell>
          <cell r="D78" t="str">
            <v>Mantenimiento y conservación de vehículos terrestres, aéreos, marítimos, lacustres y fluviales</v>
          </cell>
          <cell r="E78">
            <v>1558751</v>
          </cell>
          <cell r="F78">
            <v>1558751</v>
          </cell>
          <cell r="G78">
            <v>0</v>
          </cell>
          <cell r="H78">
            <v>0</v>
          </cell>
        </row>
        <row r="79">
          <cell r="C79">
            <v>35701</v>
          </cell>
          <cell r="D79" t="str">
            <v>Mantenimiento y conservación de maquinaria y equipo</v>
          </cell>
          <cell r="E79">
            <v>78878938.140000001</v>
          </cell>
          <cell r="F79">
            <v>76956881.980000004</v>
          </cell>
          <cell r="G79">
            <v>-1922056.1599999964</v>
          </cell>
          <cell r="H79">
            <v>-2.4367165752010925E-2</v>
          </cell>
          <cell r="I79" t="str">
            <v>( 1 )</v>
          </cell>
        </row>
        <row r="80">
          <cell r="C80">
            <v>35801</v>
          </cell>
          <cell r="D80" t="str">
            <v>Servicios de lavandería, limpieza e higiene</v>
          </cell>
          <cell r="E80">
            <v>9720054.8499999996</v>
          </cell>
          <cell r="F80">
            <v>10242820.32</v>
          </cell>
          <cell r="G80">
            <v>522765.47000000067</v>
          </cell>
          <cell r="H80">
            <v>5.378215226841037E-2</v>
          </cell>
          <cell r="I80" t="str">
            <v>( 2 )</v>
          </cell>
        </row>
        <row r="81">
          <cell r="C81">
            <v>35901</v>
          </cell>
          <cell r="D81" t="str">
            <v>Servicios de jardinería y fumigación</v>
          </cell>
          <cell r="E81">
            <v>1210139</v>
          </cell>
          <cell r="F81">
            <v>1300808.3</v>
          </cell>
          <cell r="G81">
            <v>90669.300000000047</v>
          </cell>
          <cell r="H81">
            <v>7.4924698732955514E-2</v>
          </cell>
        </row>
        <row r="82">
          <cell r="C82">
            <v>37101</v>
          </cell>
          <cell r="D82" t="str">
            <v>Pasajes aéreos nacionales para labores en campo y de supervisión</v>
          </cell>
          <cell r="E82">
            <v>2249757</v>
          </cell>
          <cell r="F82">
            <v>2249757</v>
          </cell>
          <cell r="G82">
            <v>0</v>
          </cell>
          <cell r="H82">
            <v>0</v>
          </cell>
        </row>
        <row r="83">
          <cell r="C83">
            <v>37104</v>
          </cell>
          <cell r="D83" t="str">
            <v>Pasajes aéreos nacionales para servidores públicos de mando en el desempeño de comisiones y funciones oficiales</v>
          </cell>
          <cell r="E83">
            <v>1295140</v>
          </cell>
          <cell r="F83">
            <v>1295140</v>
          </cell>
          <cell r="G83">
            <v>0</v>
          </cell>
          <cell r="H83">
            <v>0</v>
          </cell>
        </row>
        <row r="84">
          <cell r="C84">
            <v>37106</v>
          </cell>
          <cell r="D84" t="str">
            <v>Pasajes aéreos internacionales para servidores públicos en el desempeño de comisiones y funciones oficiales</v>
          </cell>
          <cell r="E84">
            <v>1832083</v>
          </cell>
          <cell r="F84">
            <v>1832083</v>
          </cell>
          <cell r="G84">
            <v>0</v>
          </cell>
          <cell r="H84">
            <v>0</v>
          </cell>
        </row>
        <row r="85">
          <cell r="C85">
            <v>37201</v>
          </cell>
          <cell r="D85" t="str">
            <v>Pasajes terrestres nacionales para labores en campo y de supervisión</v>
          </cell>
          <cell r="E85">
            <v>332092</v>
          </cell>
          <cell r="F85">
            <v>332092</v>
          </cell>
          <cell r="G85">
            <v>0</v>
          </cell>
          <cell r="H85">
            <v>0</v>
          </cell>
        </row>
        <row r="86">
          <cell r="C86">
            <v>37204</v>
          </cell>
          <cell r="D86" t="str">
            <v>Pasajes terrestres nacionales para servidores públicos de mando en el desempeño de comisiones y funciones oficiales</v>
          </cell>
          <cell r="E86">
            <v>963896</v>
          </cell>
          <cell r="F86">
            <v>963896</v>
          </cell>
          <cell r="G86">
            <v>0</v>
          </cell>
          <cell r="H86">
            <v>0</v>
          </cell>
        </row>
        <row r="87">
          <cell r="C87">
            <v>37901</v>
          </cell>
          <cell r="D87" t="str">
            <v>Gastos para operativos y trabajos de campo en áreas rurales</v>
          </cell>
          <cell r="E87">
            <v>1056421</v>
          </cell>
          <cell r="F87">
            <v>1056421</v>
          </cell>
          <cell r="G87">
            <v>0</v>
          </cell>
          <cell r="H87">
            <v>0</v>
          </cell>
        </row>
        <row r="88">
          <cell r="C88">
            <v>38201</v>
          </cell>
          <cell r="D88" t="str">
            <v>Gastos de orden social</v>
          </cell>
          <cell r="E88">
            <v>2004472</v>
          </cell>
          <cell r="F88">
            <v>2004472</v>
          </cell>
          <cell r="G88">
            <v>0</v>
          </cell>
          <cell r="H88">
            <v>0</v>
          </cell>
        </row>
        <row r="89">
          <cell r="C89">
            <v>39301</v>
          </cell>
          <cell r="D89" t="str">
            <v>Impuestos y derechos de importación</v>
          </cell>
          <cell r="E89">
            <v>24005777</v>
          </cell>
          <cell r="F89">
            <v>23381219.619999997</v>
          </cell>
          <cell r="G89">
            <v>-624557.38000000268</v>
          </cell>
          <cell r="H89">
            <v>-2.6016961667185472E-2</v>
          </cell>
          <cell r="I89" t="str">
            <v>( 1 )</v>
          </cell>
        </row>
        <row r="90">
          <cell r="C90">
            <v>44102</v>
          </cell>
          <cell r="D90" t="str">
            <v>Gastos por servicios de traslado de personas</v>
          </cell>
          <cell r="E90">
            <v>440000</v>
          </cell>
          <cell r="F90">
            <v>440000</v>
          </cell>
          <cell r="G90">
            <v>0</v>
          </cell>
          <cell r="H90">
            <v>0</v>
          </cell>
        </row>
        <row r="91">
          <cell r="E91">
            <v>262384961.98999998</v>
          </cell>
          <cell r="F91">
            <v>260685754.49000001</v>
          </cell>
          <cell r="G91">
            <v>-1699207.4999999998</v>
          </cell>
          <cell r="H91">
            <v>-6.4760094752105493E-3</v>
          </cell>
        </row>
        <row r="93">
          <cell r="C93">
            <v>51101</v>
          </cell>
          <cell r="D93" t="str">
            <v>Mobiliario</v>
          </cell>
          <cell r="E93">
            <v>1678950</v>
          </cell>
          <cell r="F93">
            <v>1678950</v>
          </cell>
          <cell r="G93">
            <v>0</v>
          </cell>
          <cell r="H93">
            <v>0</v>
          </cell>
        </row>
        <row r="94">
          <cell r="C94">
            <v>51901</v>
          </cell>
          <cell r="D94" t="str">
            <v>Equipo de administración</v>
          </cell>
          <cell r="E94">
            <v>1956564.37</v>
          </cell>
          <cell r="F94">
            <v>1956564.37</v>
          </cell>
          <cell r="G94">
            <v>0</v>
          </cell>
          <cell r="H94">
            <v>0</v>
          </cell>
        </row>
        <row r="95">
          <cell r="C95">
            <v>56501</v>
          </cell>
          <cell r="D95" t="str">
            <v>Equipos y aparatos de comunicaciones y telecomunicaciones</v>
          </cell>
          <cell r="E95">
            <v>170328886.90000001</v>
          </cell>
          <cell r="F95">
            <v>168328886.90000001</v>
          </cell>
          <cell r="G95">
            <v>-2000000</v>
          </cell>
          <cell r="H95">
            <v>-1.1741989491038E-2</v>
          </cell>
          <cell r="I95" t="str">
            <v>( 2 )</v>
          </cell>
        </row>
        <row r="96">
          <cell r="C96">
            <v>56601</v>
          </cell>
          <cell r="D96" t="str">
            <v>Maquinaria y equipo eléctrico y electrónico</v>
          </cell>
          <cell r="E96">
            <v>5435598.7300000004</v>
          </cell>
          <cell r="F96">
            <v>5435598.7300000004</v>
          </cell>
          <cell r="G96">
            <v>0</v>
          </cell>
          <cell r="H96">
            <v>0</v>
          </cell>
        </row>
        <row r="97">
          <cell r="C97">
            <v>56902</v>
          </cell>
          <cell r="D97" t="str">
            <v>Otros bienes muebles</v>
          </cell>
          <cell r="E97">
            <v>12100000</v>
          </cell>
          <cell r="F97">
            <v>12100000</v>
          </cell>
          <cell r="G97">
            <v>0</v>
          </cell>
          <cell r="H97">
            <v>0</v>
          </cell>
        </row>
        <row r="98">
          <cell r="E98">
            <v>191500000</v>
          </cell>
          <cell r="F98">
            <v>189500000</v>
          </cell>
          <cell r="G98">
            <v>-2000000</v>
          </cell>
          <cell r="H98">
            <v>-1.0443864229765013E-2</v>
          </cell>
        </row>
        <row r="101">
          <cell r="C101">
            <v>62201</v>
          </cell>
          <cell r="D101" t="str">
            <v>Obras de construcción para edificios no habitacionales</v>
          </cell>
          <cell r="E101">
            <v>16071550</v>
          </cell>
          <cell r="F101">
            <v>16351550</v>
          </cell>
          <cell r="G101">
            <v>280000</v>
          </cell>
          <cell r="H101">
            <v>1.7422090588648884E-2</v>
          </cell>
          <cell r="I101" t="str">
            <v>( 2 )</v>
          </cell>
        </row>
        <row r="102">
          <cell r="C102">
            <v>62202</v>
          </cell>
          <cell r="D102" t="str">
            <v>Mantenimiento y rehabilitación de edificaciones no habitacionales</v>
          </cell>
          <cell r="E102">
            <v>8258810</v>
          </cell>
          <cell r="F102">
            <v>9978810</v>
          </cell>
          <cell r="G102">
            <v>1720000</v>
          </cell>
          <cell r="H102">
            <v>0.20826244943278754</v>
          </cell>
          <cell r="I102" t="str">
            <v>( 2 )</v>
          </cell>
        </row>
        <row r="103">
          <cell r="C103">
            <v>62301</v>
          </cell>
          <cell r="D103" t="str">
            <v>Construcción de obras para el abastecimiento de agua, petróleo, gas, electricidad y telecomunicaciones</v>
          </cell>
          <cell r="E103">
            <v>4569640</v>
          </cell>
          <cell r="F103">
            <v>4569640</v>
          </cell>
          <cell r="G103">
            <v>0</v>
          </cell>
          <cell r="H103">
            <v>0</v>
          </cell>
        </row>
        <row r="104">
          <cell r="C104">
            <v>62502</v>
          </cell>
          <cell r="D104" t="str">
            <v>Mantenimiento y rehabilitación de las vías de comunicación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C105">
            <v>62905</v>
          </cell>
          <cell r="D105" t="str">
            <v>Otros servicios relacionados con obras públicas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</sheetData>
      <sheetData sheetId="1"/>
      <sheetData sheetId="2"/>
      <sheetData sheetId="3"/>
      <sheetData sheetId="4">
        <row r="2">
          <cell r="B2" t="str">
            <v>OGTO</v>
          </cell>
          <cell r="C2" t="str">
            <v>CONCEPTO</v>
          </cell>
        </row>
        <row r="3">
          <cell r="B3">
            <v>21101</v>
          </cell>
          <cell r="C3" t="str">
            <v>Materiales y útiles de oficina</v>
          </cell>
        </row>
        <row r="4">
          <cell r="B4">
            <v>21201</v>
          </cell>
          <cell r="C4" t="str">
            <v>Materiales y útiles de impresión y reproducción</v>
          </cell>
        </row>
        <row r="5">
          <cell r="B5">
            <v>21301</v>
          </cell>
          <cell r="C5" t="str">
            <v>Material estadístico y geográfico</v>
          </cell>
        </row>
        <row r="6">
          <cell r="B6">
            <v>21401</v>
          </cell>
          <cell r="C6" t="str">
            <v>Materiales y útiles para el procesamiento en equipos y bienes informáticos</v>
          </cell>
        </row>
        <row r="7">
          <cell r="B7">
            <v>21501</v>
          </cell>
          <cell r="C7" t="str">
            <v>Material de apoyo informativo</v>
          </cell>
        </row>
        <row r="8">
          <cell r="B8">
            <v>21502</v>
          </cell>
          <cell r="C8" t="str">
            <v>Material para información en actividades de investigación científica y tecnológica</v>
          </cell>
        </row>
        <row r="9">
          <cell r="B9">
            <v>21601</v>
          </cell>
          <cell r="C9" t="str">
            <v>Material de limpieza</v>
          </cell>
        </row>
        <row r="10">
          <cell r="B10">
            <v>22104</v>
          </cell>
          <cell r="C10" t="str">
            <v>Productos alimenticios para el personal en las instalaciones de las dependencias y entidades</v>
          </cell>
        </row>
        <row r="11">
          <cell r="B11">
            <v>22301</v>
          </cell>
          <cell r="C11" t="str">
            <v>Utensilios para el servicio de alimentación</v>
          </cell>
        </row>
        <row r="12">
          <cell r="B12">
            <v>24101</v>
          </cell>
          <cell r="C12" t="str">
            <v>Productos minerales no metálicos</v>
          </cell>
        </row>
        <row r="13">
          <cell r="B13">
            <v>24201</v>
          </cell>
          <cell r="C13" t="str">
            <v>Cemento y productos de concreto</v>
          </cell>
        </row>
        <row r="14">
          <cell r="B14">
            <v>24301</v>
          </cell>
          <cell r="C14" t="str">
            <v>Cal, yeso y productos de yeso</v>
          </cell>
        </row>
        <row r="15">
          <cell r="B15">
            <v>24401</v>
          </cell>
          <cell r="C15" t="str">
            <v>Madera y productos de madera</v>
          </cell>
        </row>
        <row r="16">
          <cell r="B16">
            <v>24501</v>
          </cell>
          <cell r="C16" t="str">
            <v>Vidrio y productos de vidrio</v>
          </cell>
        </row>
        <row r="17">
          <cell r="B17">
            <v>24601</v>
          </cell>
          <cell r="C17" t="str">
            <v>Material eléctrico y electrónico</v>
          </cell>
        </row>
        <row r="18">
          <cell r="B18">
            <v>24701</v>
          </cell>
          <cell r="C18" t="str">
            <v>Artículos metálicos para la construcción</v>
          </cell>
        </row>
        <row r="19">
          <cell r="B19">
            <v>24801</v>
          </cell>
          <cell r="C19" t="str">
            <v>Materiales complementarios</v>
          </cell>
        </row>
        <row r="20">
          <cell r="B20">
            <v>24901</v>
          </cell>
          <cell r="C20" t="str">
            <v>Otros materiales y artículos de construcción y reparación</v>
          </cell>
        </row>
        <row r="21">
          <cell r="B21">
            <v>25101</v>
          </cell>
          <cell r="C21" t="str">
            <v>Productos químicos básicos</v>
          </cell>
        </row>
        <row r="22">
          <cell r="B22">
            <v>25201</v>
          </cell>
          <cell r="C22" t="str">
            <v>Plaguicidas, abonos y fertilizantes</v>
          </cell>
        </row>
        <row r="23">
          <cell r="B23">
            <v>25301</v>
          </cell>
          <cell r="C23" t="str">
            <v>Medicinas y productos farmacéuticos</v>
          </cell>
        </row>
        <row r="24">
          <cell r="B24">
            <v>25401</v>
          </cell>
          <cell r="C24" t="str">
            <v>Materiales, accesorios y suministros médicos</v>
          </cell>
        </row>
        <row r="25">
          <cell r="B25">
            <v>25501</v>
          </cell>
          <cell r="C25" t="str">
            <v>Materiales, accesorios y suministros de laboratorio</v>
          </cell>
        </row>
        <row r="26">
          <cell r="B26">
            <v>26103</v>
          </cell>
          <cell r="C26" t="str">
            <v>Combustibles, lubricantes y aditivos para vehículos terrestres, aéreos, marítimos, lacustres y fluviales destinados a servicios administrativos</v>
          </cell>
        </row>
        <row r="27">
          <cell r="B27">
            <v>27101</v>
          </cell>
          <cell r="C27" t="str">
            <v>Vestuario y uniformes</v>
          </cell>
        </row>
        <row r="28">
          <cell r="B28">
            <v>27201</v>
          </cell>
          <cell r="C28" t="str">
            <v>Prendas de protección personal</v>
          </cell>
        </row>
        <row r="29">
          <cell r="B29">
            <v>27501</v>
          </cell>
          <cell r="C29" t="str">
            <v>Blancos y otros productos textiles, excepto prendas de vestir</v>
          </cell>
        </row>
        <row r="30">
          <cell r="B30">
            <v>29101</v>
          </cell>
          <cell r="C30" t="str">
            <v>Herramientas menores</v>
          </cell>
        </row>
        <row r="31">
          <cell r="B31">
            <v>29201</v>
          </cell>
          <cell r="C31" t="str">
            <v>Refacciones y accesorios menores de edificios</v>
          </cell>
        </row>
        <row r="32">
          <cell r="B32">
            <v>29301</v>
          </cell>
          <cell r="C32" t="str">
            <v>Refacciones y accesorios menores de mobiliario y equipo de administración, educacional y recreativo</v>
          </cell>
        </row>
        <row r="33">
          <cell r="B33">
            <v>29401</v>
          </cell>
          <cell r="C33" t="str">
            <v>Refacciones y accesorios para equipo de cómputo</v>
          </cell>
        </row>
        <row r="34">
          <cell r="B34">
            <v>29601</v>
          </cell>
          <cell r="C34" t="str">
            <v>Refacciones y accesorios menores de equipo de transporte</v>
          </cell>
        </row>
        <row r="35">
          <cell r="B35">
            <v>29801</v>
          </cell>
          <cell r="C35" t="str">
            <v>Refacciones y accesorios menores de maquinaria y otros equipos</v>
          </cell>
        </row>
        <row r="36">
          <cell r="B36">
            <v>29901</v>
          </cell>
          <cell r="C36" t="str">
            <v>Refacciones y accesorios menores otros bienes muebles</v>
          </cell>
        </row>
        <row r="37">
          <cell r="B37">
            <v>31101</v>
          </cell>
          <cell r="C37" t="str">
            <v>Servicio de energía eléctrica</v>
          </cell>
        </row>
        <row r="38">
          <cell r="B38">
            <v>31201</v>
          </cell>
          <cell r="C38" t="str">
            <v>Servicio de gas</v>
          </cell>
        </row>
        <row r="39">
          <cell r="B39">
            <v>31301</v>
          </cell>
          <cell r="C39" t="str">
            <v>Servicio de agua</v>
          </cell>
        </row>
        <row r="40">
          <cell r="B40">
            <v>31401</v>
          </cell>
          <cell r="C40" t="str">
            <v>Servicio telefónico convencional</v>
          </cell>
        </row>
        <row r="41">
          <cell r="B41">
            <v>31501</v>
          </cell>
          <cell r="C41" t="str">
            <v>Servicio de telefonía celular</v>
          </cell>
        </row>
        <row r="42">
          <cell r="B42">
            <v>31601</v>
          </cell>
          <cell r="C42" t="str">
            <v>Servicio de radiolocalización</v>
          </cell>
        </row>
        <row r="43">
          <cell r="B43">
            <v>31701</v>
          </cell>
          <cell r="C43" t="str">
            <v>Servicios de conducción de señales analógicas y digitales</v>
          </cell>
        </row>
        <row r="44">
          <cell r="B44">
            <v>31801</v>
          </cell>
          <cell r="C44" t="str">
            <v>Servicio postal</v>
          </cell>
        </row>
        <row r="45">
          <cell r="B45">
            <v>32301</v>
          </cell>
          <cell r="C45" t="str">
            <v>Arrendamiento de equipo y bienes informáticos</v>
          </cell>
        </row>
        <row r="46">
          <cell r="B46">
            <v>32302</v>
          </cell>
          <cell r="C46" t="str">
            <v>Arrendamiento de mobiliario</v>
          </cell>
        </row>
        <row r="47">
          <cell r="B47">
            <v>32502</v>
          </cell>
          <cell r="C47" t="str">
            <v>Arrendamiento de vehículos terrestres, aéreos, marítimos, lacustres y fluviales para servicios públicos y la operación de programas públicos</v>
          </cell>
        </row>
        <row r="48">
          <cell r="B48">
            <v>32503</v>
          </cell>
          <cell r="C48" t="str">
            <v>Arrendamiento de vehículos terrestres, aéreos, marítimos, lacustres y fluviales para servicios administrativos</v>
          </cell>
        </row>
        <row r="49">
          <cell r="B49">
            <v>32505</v>
          </cell>
          <cell r="C49" t="str">
            <v>Arrendamiento de vehículos terrestres, aéreos, marítimos, lacustres y fluviales para servidores públicos</v>
          </cell>
        </row>
        <row r="50">
          <cell r="B50">
            <v>32601</v>
          </cell>
          <cell r="C50" t="str">
            <v>Arrendamiento de maquinaria y equipo</v>
          </cell>
        </row>
        <row r="51">
          <cell r="B51">
            <v>32701</v>
          </cell>
          <cell r="C51" t="str">
            <v>Patentes, regalías y otros</v>
          </cell>
        </row>
        <row r="52">
          <cell r="B52">
            <v>33104</v>
          </cell>
          <cell r="C52" t="str">
            <v>Otras asesorías para la operación de programas</v>
          </cell>
        </row>
        <row r="53">
          <cell r="B53">
            <v>33301</v>
          </cell>
          <cell r="C53" t="str">
            <v>Servicios de informática</v>
          </cell>
        </row>
        <row r="54">
          <cell r="B54">
            <v>33303</v>
          </cell>
          <cell r="C54" t="str">
            <v>Servicios relacionados con certificación de procesos</v>
          </cell>
        </row>
        <row r="55">
          <cell r="B55">
            <v>33401</v>
          </cell>
          <cell r="C55" t="str">
            <v>Servicios para capacitación a servidores públicos</v>
          </cell>
        </row>
        <row r="56">
          <cell r="B56">
            <v>33601</v>
          </cell>
          <cell r="C56" t="str">
            <v>Servicios relacionados con traducciones</v>
          </cell>
        </row>
        <row r="57">
          <cell r="B57">
            <v>33602</v>
          </cell>
          <cell r="C57" t="str">
            <v>Otros servicios comerciales</v>
          </cell>
        </row>
        <row r="58">
          <cell r="B58">
            <v>33604</v>
          </cell>
          <cell r="C58" t="str">
            <v>Impresión y elaboración de material informativo derivado de la operación y administración de las dependencias y entidades</v>
          </cell>
        </row>
        <row r="59">
          <cell r="B59">
            <v>33605</v>
          </cell>
          <cell r="C59" t="str">
            <v>Información en medios masivos derivada de la operación y administración de las dependencias y entidades</v>
          </cell>
        </row>
        <row r="60">
          <cell r="B60">
            <v>33801</v>
          </cell>
          <cell r="C60" t="str">
            <v>Servicios de vigilancia</v>
          </cell>
        </row>
        <row r="61">
          <cell r="B61">
            <v>33901</v>
          </cell>
          <cell r="C61" t="str">
            <v>Subcontratación de servicios con terceros</v>
          </cell>
        </row>
        <row r="62">
          <cell r="B62">
            <v>34101</v>
          </cell>
          <cell r="C62" t="str">
            <v>Servicios bancarios y financieros</v>
          </cell>
        </row>
        <row r="63">
          <cell r="B63">
            <v>34501</v>
          </cell>
          <cell r="C63" t="str">
            <v>Seguros de bienes patrimoniales</v>
          </cell>
        </row>
        <row r="64">
          <cell r="B64">
            <v>34601</v>
          </cell>
          <cell r="C64" t="str">
            <v>Almacenaje, embalaje y envase</v>
          </cell>
        </row>
        <row r="65">
          <cell r="B65">
            <v>34701</v>
          </cell>
          <cell r="C65" t="str">
            <v>Fletes y maniobras</v>
          </cell>
        </row>
        <row r="66">
          <cell r="B66">
            <v>35101</v>
          </cell>
          <cell r="C66" t="str">
            <v>Mantenimiento y conservación de inmuebles para la prestación de servicios administrativos</v>
          </cell>
        </row>
        <row r="67">
          <cell r="B67">
            <v>35102</v>
          </cell>
          <cell r="C67" t="str">
            <v>Mantenimiento y conservación de inmuebles para la prestación de servicios publicos</v>
          </cell>
        </row>
        <row r="68">
          <cell r="B68">
            <v>35201</v>
          </cell>
          <cell r="C68" t="str">
            <v>Mantenimiento y conservación de mobiliario y equipo de administración</v>
          </cell>
        </row>
        <row r="69">
          <cell r="B69">
            <v>35301</v>
          </cell>
          <cell r="C69" t="str">
            <v>Mantenimiento y conservación de bienes informáticos</v>
          </cell>
        </row>
        <row r="70">
          <cell r="B70">
            <v>35501</v>
          </cell>
          <cell r="C70" t="str">
            <v>Mantenimiento y conservación de vehículos terrestres, aéreos, marítimos, lacustres y fluviales</v>
          </cell>
        </row>
        <row r="71">
          <cell r="B71">
            <v>35701</v>
          </cell>
          <cell r="C71" t="str">
            <v>Mantenimiento y conservación de maquinaria y equipo</v>
          </cell>
        </row>
        <row r="72">
          <cell r="B72">
            <v>35801</v>
          </cell>
          <cell r="C72" t="str">
            <v>Servicios de lavandería, limpieza e higiene</v>
          </cell>
        </row>
        <row r="73">
          <cell r="B73">
            <v>35901</v>
          </cell>
          <cell r="C73" t="str">
            <v>Servicios de jardinería y fumigación</v>
          </cell>
        </row>
        <row r="74">
          <cell r="B74">
            <v>37101</v>
          </cell>
          <cell r="C74" t="str">
            <v>Pasajes aéreos nacionales para labores en campo y de supervisión</v>
          </cell>
        </row>
        <row r="75">
          <cell r="B75">
            <v>37104</v>
          </cell>
          <cell r="C75" t="str">
            <v>Pasajes aéreos nacionales para servidores públicos de mando en el desempeño de comisiones y funciones oficiales</v>
          </cell>
        </row>
        <row r="76">
          <cell r="B76">
            <v>37106</v>
          </cell>
          <cell r="C76" t="str">
            <v>Pasajes aéreos internacionales para servidores públicos en el desempeño de comisiones y funciones oficiales</v>
          </cell>
        </row>
        <row r="77">
          <cell r="B77">
            <v>37201</v>
          </cell>
          <cell r="C77" t="str">
            <v>Pasajes terrestres nacionales para labores en campo y de supervisión</v>
          </cell>
        </row>
        <row r="78">
          <cell r="B78">
            <v>37204</v>
          </cell>
          <cell r="C78" t="str">
            <v>Pasajes terrestres nacionales para servidores públicos de mando en el desempeño de comisiones y funciones oficiales</v>
          </cell>
        </row>
        <row r="79">
          <cell r="B79">
            <v>37901</v>
          </cell>
          <cell r="C79" t="str">
            <v>Gastos para operativos y trabajos de campo en áreas rurales</v>
          </cell>
        </row>
        <row r="80">
          <cell r="B80">
            <v>38201</v>
          </cell>
          <cell r="C80" t="str">
            <v>Gastos de orden social</v>
          </cell>
        </row>
        <row r="81">
          <cell r="B81">
            <v>39301</v>
          </cell>
          <cell r="C81" t="str">
            <v>Impuestos y derechos de importación</v>
          </cell>
        </row>
        <row r="82">
          <cell r="B82">
            <v>44102</v>
          </cell>
          <cell r="C82" t="str">
            <v>Gastos por servicios de traslado de personas</v>
          </cell>
        </row>
        <row r="83">
          <cell r="B83">
            <v>51101</v>
          </cell>
          <cell r="C83" t="str">
            <v>Mobiliario</v>
          </cell>
        </row>
        <row r="84">
          <cell r="B84">
            <v>51901</v>
          </cell>
          <cell r="C84" t="str">
            <v>Equipo de administración</v>
          </cell>
        </row>
        <row r="85">
          <cell r="B85">
            <v>56501</v>
          </cell>
          <cell r="C85" t="str">
            <v>Equipos y aparatos de comunicaciones y telecomunicaciones</v>
          </cell>
        </row>
        <row r="86">
          <cell r="B86">
            <v>56601</v>
          </cell>
          <cell r="C86" t="str">
            <v>Maquinaria y equipo eléctrico y electrónico</v>
          </cell>
        </row>
        <row r="87">
          <cell r="B87">
            <v>56902</v>
          </cell>
          <cell r="C87" t="str">
            <v>Otros bienes muebles</v>
          </cell>
        </row>
        <row r="88">
          <cell r="B88">
            <v>62201</v>
          </cell>
          <cell r="C88" t="str">
            <v>Obras de construcción para edificios no habitacionales</v>
          </cell>
        </row>
        <row r="89">
          <cell r="B89">
            <v>62202</v>
          </cell>
          <cell r="C89" t="str">
            <v>Mantenimiento y rehabilitación de edificaciones no habitacionales</v>
          </cell>
        </row>
        <row r="90">
          <cell r="B90">
            <v>62301</v>
          </cell>
          <cell r="C90" t="str">
            <v>Construcción de obras para el abastecimiento de agua, petróleo, gas, electricidad y telecomunicaciones</v>
          </cell>
        </row>
        <row r="91">
          <cell r="B91">
            <v>62502</v>
          </cell>
          <cell r="C91" t="str">
            <v>Mantenimiento y rehabilitación de las vías de comunicación</v>
          </cell>
        </row>
        <row r="92">
          <cell r="B92">
            <v>62905</v>
          </cell>
          <cell r="C92" t="str">
            <v>Otros servicios relacionados con obras públicas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 de partidas"/>
      <sheetName val="Partidas"/>
      <sheetName val="2"/>
    </sheetNames>
    <sheetDataSet>
      <sheetData sheetId="0"/>
      <sheetData sheetId="1">
        <row r="2">
          <cell r="B2">
            <v>11201</v>
          </cell>
          <cell r="C2" t="str">
            <v>Haberes</v>
          </cell>
        </row>
        <row r="3">
          <cell r="B3">
            <v>11301</v>
          </cell>
          <cell r="C3" t="str">
            <v>Sueldos base</v>
          </cell>
        </row>
        <row r="4">
          <cell r="B4">
            <v>11401</v>
          </cell>
          <cell r="C4" t="str">
            <v>Retribuciones por adscripción en el extranjero</v>
          </cell>
        </row>
        <row r="5">
          <cell r="B5">
            <v>12101</v>
          </cell>
          <cell r="C5" t="str">
            <v>Honorarios</v>
          </cell>
        </row>
        <row r="6">
          <cell r="B6">
            <v>12201</v>
          </cell>
          <cell r="C6" t="str">
            <v>Sueldos base al personal eventual</v>
          </cell>
        </row>
        <row r="7">
          <cell r="B7">
            <v>12202</v>
          </cell>
          <cell r="C7" t="str">
            <v>Compensaciones a sustitutos de profesores</v>
          </cell>
        </row>
        <row r="8">
          <cell r="B8">
            <v>12301</v>
          </cell>
          <cell r="C8" t="str">
            <v>Retribuciones por servicios de carácter social</v>
          </cell>
        </row>
        <row r="9">
          <cell r="B9">
            <v>12401</v>
          </cell>
          <cell r="C9" t="str">
            <v>Retribución a los representantes de los trabajadores y de los patrones en la Junta Federal de Conciliación y Arbitraje</v>
          </cell>
        </row>
        <row r="10">
          <cell r="B10">
            <v>13101</v>
          </cell>
          <cell r="C10" t="str">
            <v>Prima quinquenal por años de servicios efectivos prestados</v>
          </cell>
        </row>
        <row r="11">
          <cell r="B11">
            <v>13102</v>
          </cell>
          <cell r="C11" t="str">
            <v>Acreditación por años de servicio en la docencia y al personal administrativo de las instituciones de educación superior</v>
          </cell>
        </row>
        <row r="12">
          <cell r="B12">
            <v>13103</v>
          </cell>
          <cell r="C12" t="str">
            <v>Prima de perseverancia por años de servicio activo en el Ejército, Fuerza Aérea y Armada Mexicanos</v>
          </cell>
        </row>
        <row r="13">
          <cell r="B13">
            <v>13104</v>
          </cell>
          <cell r="C13" t="str">
            <v>Antigüedad</v>
          </cell>
        </row>
        <row r="14">
          <cell r="B14">
            <v>13201</v>
          </cell>
          <cell r="C14" t="str">
            <v>Primas de vacaciones y dominical</v>
          </cell>
        </row>
        <row r="15">
          <cell r="B15">
            <v>13202</v>
          </cell>
          <cell r="C15" t="str">
            <v>Aguinaldo o gratificación de fin de año</v>
          </cell>
        </row>
        <row r="16">
          <cell r="B16">
            <v>13301</v>
          </cell>
          <cell r="C16" t="str">
            <v>Remuneraciones por horas extraordinarias</v>
          </cell>
        </row>
        <row r="17">
          <cell r="B17">
            <v>13401</v>
          </cell>
          <cell r="C17" t="str">
            <v>Acreditación por titulación en la docencia</v>
          </cell>
        </row>
        <row r="18">
          <cell r="B18">
            <v>13402</v>
          </cell>
          <cell r="C18" t="str">
            <v>Acreditación al personal docente por años de estudio de licenciatura</v>
          </cell>
        </row>
        <row r="19">
          <cell r="B19">
            <v>13403</v>
          </cell>
          <cell r="C19" t="str">
            <v>Compensaciones por servicios especiales</v>
          </cell>
        </row>
        <row r="20">
          <cell r="B20">
            <v>13404</v>
          </cell>
          <cell r="C20" t="str">
            <v>Compensaciones por servicios eventuales</v>
          </cell>
        </row>
        <row r="21">
          <cell r="B21">
            <v>13405</v>
          </cell>
          <cell r="C21" t="str">
            <v>Compensaciones de retiro</v>
          </cell>
        </row>
        <row r="22">
          <cell r="B22">
            <v>13406</v>
          </cell>
          <cell r="C22" t="str">
            <v>Compensaciones de servicios</v>
          </cell>
        </row>
        <row r="23">
          <cell r="B23">
            <v>13407</v>
          </cell>
          <cell r="C23" t="str">
            <v>Compensaciones adicionales por servicios especiales</v>
          </cell>
        </row>
        <row r="24">
          <cell r="B24">
            <v>13408</v>
          </cell>
          <cell r="C24" t="str">
            <v>Asignaciones docentes, pedagógicas genéricas y específicas</v>
          </cell>
        </row>
        <row r="25">
          <cell r="B25">
            <v>13409</v>
          </cell>
          <cell r="C25" t="str">
            <v>Compensación por adquisición de material didáctico</v>
          </cell>
        </row>
        <row r="26">
          <cell r="B26">
            <v>13410</v>
          </cell>
          <cell r="C26" t="str">
            <v>Compensación por actualización y formación académica</v>
          </cell>
        </row>
        <row r="27">
          <cell r="B27">
            <v>13411</v>
          </cell>
          <cell r="C27" t="str">
            <v>Compensaciones a médicos residentes</v>
          </cell>
        </row>
        <row r="28">
          <cell r="B28">
            <v>13412</v>
          </cell>
          <cell r="C28" t="str">
            <v>Gastos contingentes para el personal radicado en el extranjero</v>
          </cell>
        </row>
        <row r="29">
          <cell r="B29">
            <v>13413</v>
          </cell>
          <cell r="C29" t="str">
            <v>Asignaciones inherentes a la conclusión de servicios en la Administración Pública Federal</v>
          </cell>
        </row>
        <row r="30">
          <cell r="B30">
            <v>13414</v>
          </cell>
          <cell r="C30" t="str">
            <v>Asignaciones conforme al régimen laboral</v>
          </cell>
        </row>
        <row r="31">
          <cell r="B31">
            <v>13501</v>
          </cell>
          <cell r="C31" t="str">
            <v>Sobrehaberes</v>
          </cell>
        </row>
        <row r="32">
          <cell r="B32">
            <v>13601</v>
          </cell>
          <cell r="C32" t="str">
            <v xml:space="preserve">Asignaciones de técnico </v>
          </cell>
        </row>
        <row r="33">
          <cell r="B33">
            <v>13602</v>
          </cell>
          <cell r="C33" t="str">
            <v>Asignaciones de mando</v>
          </cell>
        </row>
        <row r="34">
          <cell r="B34">
            <v>13603</v>
          </cell>
          <cell r="C34" t="str">
            <v>Asignaciones por comisión</v>
          </cell>
        </row>
        <row r="35">
          <cell r="B35">
            <v>13604</v>
          </cell>
          <cell r="C35" t="str">
            <v xml:space="preserve">Asignaciones de vuelo </v>
          </cell>
        </row>
        <row r="36">
          <cell r="B36">
            <v>13605</v>
          </cell>
          <cell r="C36" t="str">
            <v>Asignaciones de técnico especial</v>
          </cell>
        </row>
        <row r="37">
          <cell r="B37">
            <v>13701</v>
          </cell>
          <cell r="C37" t="str">
            <v>Honorarios especiales</v>
          </cell>
        </row>
        <row r="38">
          <cell r="B38">
            <v>13801</v>
          </cell>
          <cell r="C38" t="str">
            <v>Participaciones por vigilancia en el cumplimiento de las leyes y custodia de valores</v>
          </cell>
        </row>
        <row r="39">
          <cell r="B39">
            <v>14101</v>
          </cell>
          <cell r="C39" t="str">
            <v>Aportaciones al ISSSTE</v>
          </cell>
        </row>
        <row r="40">
          <cell r="B40">
            <v>14102</v>
          </cell>
          <cell r="C40" t="str">
            <v>Aportaciones al ISSFAM</v>
          </cell>
        </row>
        <row r="41">
          <cell r="B41">
            <v>14103</v>
          </cell>
          <cell r="C41" t="str">
            <v>Aportaciones al IMSS</v>
          </cell>
        </row>
        <row r="42">
          <cell r="B42">
            <v>14104</v>
          </cell>
          <cell r="C42" t="str">
            <v>Aportaciones de seguridad social contractuales</v>
          </cell>
        </row>
        <row r="43">
          <cell r="B43">
            <v>14105</v>
          </cell>
          <cell r="C43" t="str">
            <v>Aportaciones al seguro de cesantía de edad avanzada y vejez</v>
          </cell>
        </row>
        <row r="44">
          <cell r="B44">
            <v>14201</v>
          </cell>
          <cell r="C44" t="str">
            <v>Aportaciones al FOVISSSTE</v>
          </cell>
        </row>
        <row r="45">
          <cell r="B45">
            <v>14202</v>
          </cell>
          <cell r="C45" t="str">
            <v>Aportaciones al INFONAVIT</v>
          </cell>
        </row>
        <row r="46">
          <cell r="B46">
            <v>14301</v>
          </cell>
          <cell r="C46" t="str">
            <v>Aportaciones al Sistema de Ahorro para el retiro</v>
          </cell>
        </row>
        <row r="47">
          <cell r="B47">
            <v>14302</v>
          </cell>
          <cell r="C47" t="str">
            <v>Depósitos para el ahorro solidario</v>
          </cell>
        </row>
        <row r="48">
          <cell r="B48">
            <v>14401</v>
          </cell>
          <cell r="C48" t="str">
            <v>Cuotas para el seguro de vida del personal civil</v>
          </cell>
        </row>
        <row r="49">
          <cell r="B49">
            <v>14402</v>
          </cell>
          <cell r="C49" t="str">
            <v>Cuotas para el seguro de vida del personal militar</v>
          </cell>
        </row>
        <row r="50">
          <cell r="B50">
            <v>14403</v>
          </cell>
          <cell r="C50" t="str">
            <v>Cuotas para el seguro de gastos médicos del personal civil</v>
          </cell>
        </row>
        <row r="51">
          <cell r="B51">
            <v>14404</v>
          </cell>
          <cell r="C51" t="str">
            <v>Cuotas para el seguro de separación individualizado</v>
          </cell>
        </row>
        <row r="52">
          <cell r="B52">
            <v>14405</v>
          </cell>
          <cell r="C52" t="str">
            <v xml:space="preserve">Cuotas para el seguro colectivo de retiro </v>
          </cell>
        </row>
        <row r="53">
          <cell r="B53">
            <v>14406</v>
          </cell>
          <cell r="C53" t="str">
            <v>Seguro de responsabilidad civil, asistencia legal y otros seguros</v>
          </cell>
        </row>
        <row r="54">
          <cell r="B54">
            <v>15101</v>
          </cell>
          <cell r="C54" t="str">
            <v xml:space="preserve">Cuotas para el fondo de ahorro del personal civil </v>
          </cell>
        </row>
        <row r="55">
          <cell r="B55">
            <v>15102</v>
          </cell>
          <cell r="C55" t="str">
            <v>Cuotas para el fondo de ahorro de generales, almirantes, jefes y oficiales</v>
          </cell>
        </row>
        <row r="56">
          <cell r="B56">
            <v>15103</v>
          </cell>
          <cell r="C56" t="str">
            <v>Cuotas para el fondo de trabajo del personal del Ejército, Fuerza Área y Armada Mexicanos</v>
          </cell>
        </row>
        <row r="57">
          <cell r="B57">
            <v>15201</v>
          </cell>
          <cell r="C57" t="str">
            <v>Indemnizaciones por accidentes de trabajo</v>
          </cell>
        </row>
        <row r="58">
          <cell r="B58">
            <v>15202</v>
          </cell>
          <cell r="C58" t="str">
            <v>Pago de liquidaciones</v>
          </cell>
        </row>
        <row r="59">
          <cell r="B59">
            <v>15301</v>
          </cell>
          <cell r="C59" t="str">
            <v xml:space="preserve">Prestaciones de retiro </v>
          </cell>
        </row>
        <row r="60">
          <cell r="B60">
            <v>15401</v>
          </cell>
          <cell r="C60" t="str">
            <v>Prestaciones establecidas por condiciones generales de trabajo o contratos colectivos de trabajo</v>
          </cell>
        </row>
        <row r="61">
          <cell r="B61">
            <v>15402</v>
          </cell>
          <cell r="C61" t="str">
            <v>Compensación garantizada</v>
          </cell>
        </row>
        <row r="62">
          <cell r="B62">
            <v>15403</v>
          </cell>
          <cell r="C62" t="str">
            <v>Asignaciones adicionales al sueldo</v>
          </cell>
        </row>
        <row r="63">
          <cell r="B63">
            <v>15501</v>
          </cell>
          <cell r="C63" t="str">
            <v>Apoyos a la capacitación de los servidores públicos</v>
          </cell>
        </row>
        <row r="64">
          <cell r="B64">
            <v>15901</v>
          </cell>
          <cell r="C64" t="str">
            <v>Otras prestaciones</v>
          </cell>
        </row>
        <row r="65">
          <cell r="B65">
            <v>15902</v>
          </cell>
          <cell r="C65" t="str">
            <v xml:space="preserve">Pago extraordinario por riesgo </v>
          </cell>
        </row>
        <row r="66">
          <cell r="B66">
            <v>16101</v>
          </cell>
          <cell r="C66" t="str">
            <v>Incrementos a las percepciones</v>
          </cell>
        </row>
        <row r="67">
          <cell r="B67">
            <v>16102</v>
          </cell>
          <cell r="C67" t="str">
            <v>Creación de plazas</v>
          </cell>
        </row>
        <row r="68">
          <cell r="B68">
            <v>16103</v>
          </cell>
          <cell r="C68" t="str">
            <v>Otras medidas de carácter laboral y económico</v>
          </cell>
        </row>
        <row r="69">
          <cell r="B69">
            <v>16104</v>
          </cell>
          <cell r="C69" t="str">
            <v>Previsiones para aportaciones al ISSSTE</v>
          </cell>
        </row>
        <row r="70">
          <cell r="B70">
            <v>16105</v>
          </cell>
          <cell r="C70" t="str">
            <v>Previsiones para aportaciones al FOVISSSTE</v>
          </cell>
        </row>
        <row r="71">
          <cell r="B71">
            <v>16106</v>
          </cell>
          <cell r="C71" t="str">
            <v>Previsiones para aportaciones al Sistema de Ahorro para el Retiro</v>
          </cell>
        </row>
        <row r="72">
          <cell r="B72">
            <v>16107</v>
          </cell>
          <cell r="C72" t="str">
            <v>Previsiones para aportaciones al seguro de cesantía en edad avanzada y vejez</v>
          </cell>
        </row>
        <row r="73">
          <cell r="B73">
            <v>16108</v>
          </cell>
          <cell r="C73" t="str">
            <v>Previsiones para los depósitos al ahorro solidario</v>
          </cell>
        </row>
        <row r="74">
          <cell r="B74">
            <v>17101</v>
          </cell>
          <cell r="C74" t="str">
            <v>Estímulos por productividad y eficiencia</v>
          </cell>
        </row>
        <row r="75">
          <cell r="B75">
            <v>17102</v>
          </cell>
          <cell r="C75" t="str">
            <v>Estímulos al personal operativo</v>
          </cell>
        </row>
        <row r="76">
          <cell r="B76">
            <v>21101</v>
          </cell>
          <cell r="C76" t="str">
            <v>Materiales y útiles de oficina</v>
          </cell>
        </row>
        <row r="77">
          <cell r="B77">
            <v>21201</v>
          </cell>
          <cell r="C77" t="str">
            <v>Materiales y útiles de impresión y reproducción</v>
          </cell>
        </row>
        <row r="78">
          <cell r="B78">
            <v>21301</v>
          </cell>
          <cell r="C78" t="str">
            <v>Material estadístico y geográfico</v>
          </cell>
        </row>
        <row r="79">
          <cell r="B79">
            <v>21401</v>
          </cell>
          <cell r="C79" t="str">
            <v>Materiales y útiles para el procesamiento en equipos y bienes informáticos</v>
          </cell>
        </row>
        <row r="80">
          <cell r="B80">
            <v>21501</v>
          </cell>
          <cell r="C80" t="str">
            <v>Material de apoyo informativo</v>
          </cell>
        </row>
        <row r="81">
          <cell r="B81">
            <v>21502</v>
          </cell>
          <cell r="C81" t="str">
            <v>Material para información en actividades de investigación científica y tecnológica</v>
          </cell>
        </row>
        <row r="82">
          <cell r="B82">
            <v>21601</v>
          </cell>
          <cell r="C82" t="str">
            <v>Material de limpieza</v>
          </cell>
        </row>
        <row r="83">
          <cell r="B83">
            <v>21701</v>
          </cell>
          <cell r="C83" t="str">
            <v>Materiales y suministros para planteles educativos</v>
          </cell>
        </row>
        <row r="84">
          <cell r="B84">
            <v>22101</v>
          </cell>
          <cell r="C84" t="str">
            <v>Productos alimenticios para el Ejército, Fuerza Aérea y Armada Mexicanos, y para los efectivos que participen en programas de seguridad pública</v>
          </cell>
        </row>
        <row r="85">
          <cell r="B85">
            <v>22102</v>
          </cell>
          <cell r="C85" t="str">
            <v>Productos alimenticios para personas derivado de la prestación de servicios públicos en unidades de salud, educativas, de readaptación social y otras</v>
          </cell>
        </row>
        <row r="86">
          <cell r="B86">
            <v>22103</v>
          </cell>
          <cell r="C86" t="str">
            <v>Productos alimenticios para el personal que realiza labores en campo o de supervisión</v>
          </cell>
        </row>
        <row r="87">
          <cell r="B87">
            <v>22104</v>
          </cell>
          <cell r="C87" t="str">
            <v>Productos alimenticios para el personal en las instalaciones de las dependencias y entidades</v>
          </cell>
        </row>
        <row r="88">
          <cell r="B88">
            <v>22105</v>
          </cell>
          <cell r="C88" t="str">
            <v>Productos alimenticios para la población en caso de desastres naturales</v>
          </cell>
        </row>
        <row r="89">
          <cell r="B89">
            <v>22106</v>
          </cell>
          <cell r="C89" t="str">
            <v>Productos alimenticios para el personal derivado de actividades extraordinarias</v>
          </cell>
        </row>
        <row r="90">
          <cell r="B90">
            <v>22201</v>
          </cell>
          <cell r="C90" t="str">
            <v>Productos alimenticios para animales</v>
          </cell>
        </row>
        <row r="91">
          <cell r="B91">
            <v>22301</v>
          </cell>
          <cell r="C91" t="str">
            <v>Utensilios para el servicio de alimentación</v>
          </cell>
        </row>
        <row r="92">
          <cell r="B92">
            <v>23101</v>
          </cell>
          <cell r="C92" t="str">
            <v>Productos alimenticios, agropecuarios y forestales adquiridos como materia prima</v>
          </cell>
        </row>
        <row r="93">
          <cell r="B93">
            <v>23201</v>
          </cell>
          <cell r="C93" t="str">
            <v>Insumos textiles adquiridos como materia prima</v>
          </cell>
        </row>
        <row r="94">
          <cell r="B94">
            <v>23301</v>
          </cell>
          <cell r="C94" t="str">
            <v>Productos de papel, cartón e impresos adquiridos como materia prima</v>
          </cell>
        </row>
        <row r="95">
          <cell r="B95">
            <v>23401</v>
          </cell>
          <cell r="C95" t="str">
            <v>Combustibles, lubricantes, aditivos, carbón y sus derivados adquiridos como materia prima</v>
          </cell>
        </row>
        <row r="96">
          <cell r="B96">
            <v>23501</v>
          </cell>
          <cell r="C96" t="str">
            <v>Productos químicos, farmacéuticos y de laboratorio adquiridos como materia prima</v>
          </cell>
        </row>
        <row r="97">
          <cell r="B97">
            <v>23601</v>
          </cell>
          <cell r="C97" t="str">
            <v>Productos metálicos y a base de minerales no metálicos adquiridos como materia prima</v>
          </cell>
        </row>
        <row r="98">
          <cell r="B98">
            <v>23701</v>
          </cell>
          <cell r="C98" t="str">
            <v>Productos de cuero, piel, plástico y hule adquiridos como materia prima</v>
          </cell>
        </row>
        <row r="99">
          <cell r="B99">
            <v>23801</v>
          </cell>
          <cell r="C99" t="str">
            <v>Mercancías para su comercialización en tiendas del sector público</v>
          </cell>
        </row>
        <row r="100">
          <cell r="B100">
            <v>23901</v>
          </cell>
          <cell r="C100" t="str">
            <v>Otros productos adquiridos como materia prima</v>
          </cell>
        </row>
        <row r="101">
          <cell r="B101">
            <v>23902</v>
          </cell>
          <cell r="C101" t="str">
            <v>Petróleo, gas y sus derivados adquiridos como materia prima</v>
          </cell>
        </row>
        <row r="102">
          <cell r="B102">
            <v>24101</v>
          </cell>
          <cell r="C102" t="str">
            <v>Productos minerales no metálicos</v>
          </cell>
        </row>
        <row r="103">
          <cell r="B103">
            <v>24201</v>
          </cell>
          <cell r="C103" t="str">
            <v>Cemento y productos de concreto</v>
          </cell>
        </row>
        <row r="104">
          <cell r="B104">
            <v>24301</v>
          </cell>
          <cell r="C104" t="str">
            <v>Cal, yeso y productos de yeso</v>
          </cell>
        </row>
        <row r="105">
          <cell r="B105">
            <v>24401</v>
          </cell>
          <cell r="C105" t="str">
            <v>Madera y productos de madera</v>
          </cell>
        </row>
        <row r="106">
          <cell r="B106">
            <v>24501</v>
          </cell>
          <cell r="C106" t="str">
            <v>Vidrio y productos de vidrio</v>
          </cell>
        </row>
        <row r="107">
          <cell r="B107">
            <v>24601</v>
          </cell>
          <cell r="C107" t="str">
            <v>Material eléctrico y electrónico</v>
          </cell>
        </row>
        <row r="108">
          <cell r="B108">
            <v>24701</v>
          </cell>
          <cell r="C108" t="str">
            <v>Artículos metálicos para la construcción</v>
          </cell>
        </row>
        <row r="109">
          <cell r="B109">
            <v>24801</v>
          </cell>
          <cell r="C109" t="str">
            <v>Materiales complementarios</v>
          </cell>
        </row>
        <row r="110">
          <cell r="B110">
            <v>24901</v>
          </cell>
          <cell r="C110" t="str">
            <v>Otros materiales y artículos de construcción y reparación</v>
          </cell>
        </row>
        <row r="111">
          <cell r="B111">
            <v>25101</v>
          </cell>
          <cell r="C111" t="str">
            <v>Productos químicos básicos</v>
          </cell>
        </row>
        <row r="112">
          <cell r="B112">
            <v>25201</v>
          </cell>
          <cell r="C112" t="str">
            <v>Plaguicidas, abonos y fertilizantes</v>
          </cell>
        </row>
        <row r="113">
          <cell r="B113">
            <v>25301</v>
          </cell>
          <cell r="C113" t="str">
            <v>Medicinas y productos farmacéuticos</v>
          </cell>
        </row>
        <row r="114">
          <cell r="B114">
            <v>25401</v>
          </cell>
          <cell r="C114" t="str">
            <v>Materiales, accesorios y suministros médicos</v>
          </cell>
        </row>
        <row r="115">
          <cell r="B115">
            <v>25501</v>
          </cell>
          <cell r="C115" t="str">
            <v>Materiales, accesorios y suministros de laboratorio</v>
          </cell>
        </row>
        <row r="116">
          <cell r="B116">
            <v>25901</v>
          </cell>
          <cell r="C116" t="str">
            <v>Otros productos químicos</v>
          </cell>
        </row>
        <row r="117">
          <cell r="B117">
            <v>26101</v>
          </cell>
          <cell r="C117" t="str">
            <v>Combustibles, lubricantes y aditivos para vehículos terrestres, aéreos, marítimos, lacustres y fluviales destinados a la ejecución de programas de seguridad pública y nacional</v>
          </cell>
        </row>
        <row r="118">
          <cell r="B118">
            <v>26102</v>
          </cell>
          <cell r="C118" t="str">
            <v>Combustibles, lubricantes y aditivos para vehículos terrestres, aéreos, marítimos, lacustres y fluviales destinados a servicios públicos y la operación de programas públicos</v>
          </cell>
        </row>
        <row r="119">
          <cell r="B119">
            <v>26103</v>
          </cell>
          <cell r="C119" t="str">
            <v>Combustibles, lubricantes y aditivos para vehículos terrestres, aéreos, marítimos, lacustres y fluviales destinados a servicios administrativos</v>
          </cell>
        </row>
        <row r="120">
          <cell r="B120">
            <v>26104</v>
          </cell>
          <cell r="C120" t="str">
            <v>Combustibles, lubricantes y aditivos para vehículos terrestres, aéreos, marítimos, lacustres y fluviales asignados a servidores públicos</v>
          </cell>
        </row>
        <row r="121">
          <cell r="B121">
            <v>26105</v>
          </cell>
          <cell r="C121" t="str">
            <v>Combustibles, lubricantes y aditivos para maquinaria, equipo de producción y servicios administrativos</v>
          </cell>
        </row>
        <row r="122">
          <cell r="B122">
            <v>26106</v>
          </cell>
          <cell r="C122" t="str">
            <v>Cargos variables</v>
          </cell>
        </row>
        <row r="123">
          <cell r="B123">
            <v>26107</v>
          </cell>
          <cell r="C123" t="str">
            <v>Combustibles nacionales para plantas productivas</v>
          </cell>
        </row>
        <row r="124">
          <cell r="B124">
            <v>26108</v>
          </cell>
          <cell r="C124" t="str">
            <v>Combustibles de importación para plantas productivas</v>
          </cell>
        </row>
        <row r="125">
          <cell r="B125">
            <v>27101</v>
          </cell>
          <cell r="C125" t="str">
            <v>Vestuario y uniformes</v>
          </cell>
        </row>
        <row r="126">
          <cell r="B126">
            <v>27201</v>
          </cell>
          <cell r="C126" t="str">
            <v>Prendas de protección personal</v>
          </cell>
        </row>
        <row r="127">
          <cell r="B127">
            <v>27301</v>
          </cell>
          <cell r="C127" t="str">
            <v>Artículos deportivos</v>
          </cell>
        </row>
        <row r="128">
          <cell r="B128">
            <v>27401</v>
          </cell>
          <cell r="C128" t="str">
            <v>Productos textiles</v>
          </cell>
        </row>
        <row r="129">
          <cell r="B129">
            <v>27501</v>
          </cell>
          <cell r="C129" t="str">
            <v>Blancos y otros productos textiles, excepto prendas de vestir</v>
          </cell>
        </row>
        <row r="130">
          <cell r="B130">
            <v>28101</v>
          </cell>
          <cell r="C130" t="str">
            <v>Sustancias y materiales explosivos</v>
          </cell>
        </row>
        <row r="131">
          <cell r="B131">
            <v>28201</v>
          </cell>
          <cell r="C131" t="str">
            <v>Materiales de seguridad pública</v>
          </cell>
        </row>
        <row r="132">
          <cell r="B132">
            <v>28301</v>
          </cell>
          <cell r="C132" t="str">
            <v>Prendas de protección para seguridad pública y nacional</v>
          </cell>
        </row>
        <row r="133">
          <cell r="B133">
            <v>29101</v>
          </cell>
          <cell r="C133" t="str">
            <v>Herramientas menores</v>
          </cell>
        </row>
        <row r="134">
          <cell r="B134">
            <v>29201</v>
          </cell>
          <cell r="C134" t="str">
            <v>Refacciones y accesorios menores de edificios</v>
          </cell>
        </row>
        <row r="135">
          <cell r="B135">
            <v>29301</v>
          </cell>
          <cell r="C135" t="str">
            <v>Refacciones y accesorios menores de mobiliario y equipo de administración, educacional y recreativo</v>
          </cell>
        </row>
        <row r="136">
          <cell r="B136">
            <v>29401</v>
          </cell>
          <cell r="C136" t="str">
            <v>Refacciones y accesorios para equipo de cómputo</v>
          </cell>
        </row>
        <row r="137">
          <cell r="B137">
            <v>29501</v>
          </cell>
          <cell r="C137" t="str">
            <v>Refacciones y accesorios menores de equipo e instrumental médico y de laboratorio</v>
          </cell>
        </row>
        <row r="138">
          <cell r="B138">
            <v>29601</v>
          </cell>
          <cell r="C138" t="str">
            <v>Refacciones y accesorios menores de equipo de transporte</v>
          </cell>
        </row>
        <row r="139">
          <cell r="B139">
            <v>29701</v>
          </cell>
          <cell r="C139" t="str">
            <v>Refacciones y accesorios menores de equipo de defensa y seguridad</v>
          </cell>
        </row>
        <row r="140">
          <cell r="B140">
            <v>29801</v>
          </cell>
          <cell r="C140" t="str">
            <v>Refacciones y accesorios menores de maquinaria y otros equipos</v>
          </cell>
        </row>
        <row r="141">
          <cell r="B141">
            <v>29901</v>
          </cell>
          <cell r="C141" t="str">
            <v>Refacciones y accesorios menores otros bienes muebles</v>
          </cell>
        </row>
        <row r="142">
          <cell r="B142">
            <v>31101</v>
          </cell>
          <cell r="C142" t="str">
            <v>Servicio de energía eléctrica</v>
          </cell>
        </row>
        <row r="143">
          <cell r="B143">
            <v>31201</v>
          </cell>
          <cell r="C143" t="str">
            <v>Servicio de gas</v>
          </cell>
        </row>
        <row r="144">
          <cell r="B144">
            <v>31301</v>
          </cell>
          <cell r="C144" t="str">
            <v>Servicio de agua</v>
          </cell>
        </row>
        <row r="145">
          <cell r="B145">
            <v>31401</v>
          </cell>
          <cell r="C145" t="str">
            <v>Servicio telefónico convencional</v>
          </cell>
        </row>
        <row r="146">
          <cell r="B146">
            <v>31501</v>
          </cell>
          <cell r="C146" t="str">
            <v>Servicio de telefonía celular</v>
          </cell>
        </row>
        <row r="147">
          <cell r="B147">
            <v>31601</v>
          </cell>
          <cell r="C147" t="str">
            <v>Servicio de radiolocalización</v>
          </cell>
        </row>
        <row r="148">
          <cell r="B148">
            <v>31602</v>
          </cell>
          <cell r="C148" t="str">
            <v>Servicios de telecomunicaciones</v>
          </cell>
        </row>
        <row r="149">
          <cell r="B149">
            <v>31603</v>
          </cell>
          <cell r="C149" t="str">
            <v>Servicios de Internet</v>
          </cell>
        </row>
        <row r="150">
          <cell r="B150">
            <v>31701</v>
          </cell>
          <cell r="C150" t="str">
            <v>Servicios de conducción de señales analógicas y digitales</v>
          </cell>
        </row>
        <row r="151">
          <cell r="B151">
            <v>31801</v>
          </cell>
          <cell r="C151" t="str">
            <v>Servicio postal</v>
          </cell>
        </row>
        <row r="152">
          <cell r="B152">
            <v>31802</v>
          </cell>
          <cell r="C152" t="str">
            <v>Servicio telegráfico</v>
          </cell>
        </row>
        <row r="153">
          <cell r="B153">
            <v>31901</v>
          </cell>
          <cell r="C153" t="str">
            <v>Servicios integrales de telecomunicación</v>
          </cell>
        </row>
        <row r="154">
          <cell r="B154">
            <v>31902</v>
          </cell>
          <cell r="C154" t="str">
            <v>Contratación de otros servicios</v>
          </cell>
        </row>
        <row r="155">
          <cell r="B155">
            <v>31903</v>
          </cell>
          <cell r="C155" t="str">
            <v>Servicios generales para planteles educativos</v>
          </cell>
        </row>
        <row r="156">
          <cell r="B156">
            <v>31904</v>
          </cell>
          <cell r="C156" t="str">
            <v>Servicios integrales de infraestructura de cómputo</v>
          </cell>
        </row>
        <row r="157">
          <cell r="B157">
            <v>32101</v>
          </cell>
          <cell r="C157" t="str">
            <v>Arrendamiento de terrenos</v>
          </cell>
        </row>
        <row r="158">
          <cell r="B158">
            <v>32201</v>
          </cell>
          <cell r="C158" t="str">
            <v>Arrendamiento de edificios y locales</v>
          </cell>
        </row>
        <row r="159">
          <cell r="B159">
            <v>32301</v>
          </cell>
          <cell r="C159" t="str">
            <v>Arrendamiento de equipo y bienes informáticos</v>
          </cell>
        </row>
        <row r="160">
          <cell r="B160">
            <v>32302</v>
          </cell>
          <cell r="C160" t="str">
            <v>Arrendamiento de mobiliario</v>
          </cell>
        </row>
        <row r="161">
          <cell r="B161">
            <v>32303</v>
          </cell>
          <cell r="C161" t="str">
            <v>Arrendamiento de equipo de telecomunicaciones</v>
          </cell>
        </row>
        <row r="162">
          <cell r="B162">
            <v>32401</v>
          </cell>
          <cell r="C162" t="str">
            <v>Arrendamiento de equipo e instrumental médico y de laboratorio (Se adiciona)</v>
          </cell>
        </row>
        <row r="163">
          <cell r="B163">
            <v>32501</v>
          </cell>
          <cell r="C163" t="str">
            <v>Arrendamiento de vehículos terrestres, aéreos, marítimos, lacustres y fluviales para la ejecución de programas de seguridad pública y nacional</v>
          </cell>
        </row>
        <row r="164">
          <cell r="B164">
            <v>32502</v>
          </cell>
          <cell r="C164" t="str">
            <v>Arrendamiento de vehículos terrestres, aéreos, marítimos, lacustres y fluviales para servicios públicos y la operación de programas públicos</v>
          </cell>
        </row>
        <row r="165">
          <cell r="B165">
            <v>32503</v>
          </cell>
          <cell r="C165" t="str">
            <v>Arrendamiento de vehículos terrestres, aéreos, marítimos, lacustres y fluviales para servicios administrativos</v>
          </cell>
        </row>
        <row r="166">
          <cell r="B166">
            <v>32504</v>
          </cell>
          <cell r="C166" t="str">
            <v>Arrendamiento de vehículos terrestres, aéreos, marítimos, lacustres y fluviales para desastres naturales</v>
          </cell>
        </row>
        <row r="167">
          <cell r="B167">
            <v>32505</v>
          </cell>
          <cell r="C167" t="str">
            <v>Arrendamiento de vehículos terrestres, aéreos, marítimos, lacustres y fluviales para servidores públicos</v>
          </cell>
        </row>
        <row r="168">
          <cell r="B168">
            <v>32601</v>
          </cell>
          <cell r="C168" t="str">
            <v>Arrendamiento de maquinaria y equipo</v>
          </cell>
        </row>
        <row r="169">
          <cell r="B169">
            <v>32701</v>
          </cell>
          <cell r="C169" t="str">
            <v>Patentes, regalías y otros</v>
          </cell>
        </row>
        <row r="170">
          <cell r="B170">
            <v>32901</v>
          </cell>
          <cell r="C170" t="str">
            <v>Arrendamiento de sustancias y productos químicos</v>
          </cell>
        </row>
        <row r="171">
          <cell r="B171">
            <v>32902</v>
          </cell>
          <cell r="C171" t="str">
            <v>PIDIREGAS cargos fijos</v>
          </cell>
        </row>
        <row r="172">
          <cell r="B172">
            <v>32903</v>
          </cell>
          <cell r="C172" t="str">
            <v>Otros Arrendamientos</v>
          </cell>
        </row>
        <row r="173">
          <cell r="B173">
            <v>33101</v>
          </cell>
          <cell r="C173" t="str">
            <v>Asesorías asociadas a convenios, tratados o acuerdos</v>
          </cell>
        </row>
        <row r="174">
          <cell r="B174">
            <v>33102</v>
          </cell>
          <cell r="C174" t="str">
            <v>Asesorías por controversias en el marco de los tratados internacionales</v>
          </cell>
        </row>
        <row r="175">
          <cell r="B175">
            <v>33103</v>
          </cell>
          <cell r="C175" t="str">
            <v>Consultorías para programas o proyectos financiados por organismos internacionales</v>
          </cell>
        </row>
        <row r="176">
          <cell r="B176">
            <v>33104</v>
          </cell>
          <cell r="C176" t="str">
            <v>Otras asesorías para la operación de programas</v>
          </cell>
        </row>
        <row r="177">
          <cell r="B177">
            <v>33105</v>
          </cell>
          <cell r="C177" t="str">
            <v>Servicios relacionados con procedimientos jurisdiccionales</v>
          </cell>
        </row>
        <row r="178">
          <cell r="B178">
            <v>33301</v>
          </cell>
          <cell r="C178" t="str">
            <v>Servicios de informática</v>
          </cell>
        </row>
        <row r="179">
          <cell r="B179">
            <v>33302</v>
          </cell>
          <cell r="C179" t="str">
            <v>Servicios estadísticos y geográficos</v>
          </cell>
        </row>
        <row r="180">
          <cell r="B180">
            <v>33303</v>
          </cell>
          <cell r="C180" t="str">
            <v>Servicios relacionados con certificación de procesos</v>
          </cell>
        </row>
        <row r="181">
          <cell r="B181">
            <v>33304</v>
          </cell>
          <cell r="C181" t="str">
            <v>Servicios de mantenimiento de aplicaciones informáticas</v>
          </cell>
        </row>
        <row r="182">
          <cell r="B182">
            <v>33401</v>
          </cell>
          <cell r="C182" t="str">
            <v>Servicios para capacitación a servidores públicos</v>
          </cell>
        </row>
        <row r="183">
          <cell r="B183">
            <v>33501</v>
          </cell>
          <cell r="C183" t="str">
            <v>Estudios e investigaciones</v>
          </cell>
        </row>
        <row r="184">
          <cell r="B184">
            <v>33601</v>
          </cell>
          <cell r="C184" t="str">
            <v>Servicios relacionados con traducciones</v>
          </cell>
        </row>
        <row r="185">
          <cell r="B185">
            <v>33602</v>
          </cell>
          <cell r="C185" t="str">
            <v>Otros servicios comerciales</v>
          </cell>
        </row>
        <row r="186">
          <cell r="B186">
            <v>33603</v>
          </cell>
          <cell r="C186" t="str">
            <v>Impresiones de documentos oficiales para la prestación de servicios públicos, identificación, formatos administrativos y fiscales, formas valoradas, certificados y títulos</v>
          </cell>
        </row>
        <row r="187">
          <cell r="B187">
            <v>33604</v>
          </cell>
          <cell r="C187" t="str">
            <v>Impresión y elaboración de material informativo derivado de la operación y administración de las dependencias y entidades</v>
          </cell>
        </row>
        <row r="188">
          <cell r="B188">
            <v>33605</v>
          </cell>
          <cell r="C188" t="str">
            <v>Información en medios masivos derivada de la operación y administración de las dependencias y entidades</v>
          </cell>
        </row>
        <row r="189">
          <cell r="B189">
            <v>33606</v>
          </cell>
          <cell r="C189" t="str">
            <v>Servicios de digitalización</v>
          </cell>
        </row>
        <row r="190">
          <cell r="B190">
            <v>33701</v>
          </cell>
          <cell r="C190" t="str">
            <v>Gastos de seguridad pública y nacional</v>
          </cell>
        </row>
        <row r="191">
          <cell r="B191">
            <v>33702</v>
          </cell>
          <cell r="C191" t="str">
            <v>Gastos en actividades de seguridad y logística del Estado Mayor Presidencial</v>
          </cell>
        </row>
        <row r="192">
          <cell r="B192">
            <v>33801</v>
          </cell>
          <cell r="C192" t="str">
            <v>Servicios de vigilancia</v>
          </cell>
        </row>
        <row r="193">
          <cell r="B193">
            <v>33901</v>
          </cell>
          <cell r="C193" t="str">
            <v>Subcontratación de servicios con terceros</v>
          </cell>
        </row>
        <row r="194">
          <cell r="B194">
            <v>33902</v>
          </cell>
          <cell r="C194" t="str">
            <v>Proyectos para prestación de servicios</v>
          </cell>
        </row>
        <row r="195">
          <cell r="B195">
            <v>33903</v>
          </cell>
          <cell r="C195" t="str">
            <v>Servicios integrales</v>
          </cell>
        </row>
        <row r="196">
          <cell r="B196">
            <v>34101</v>
          </cell>
          <cell r="C196" t="str">
            <v>Servicios bancarios y financieros</v>
          </cell>
        </row>
        <row r="197">
          <cell r="B197">
            <v>34301</v>
          </cell>
          <cell r="C197" t="str">
            <v>Gastos inherentes a la recaudación</v>
          </cell>
        </row>
        <row r="198">
          <cell r="B198">
            <v>34401</v>
          </cell>
          <cell r="C198" t="str">
            <v>Seguro de responsabilidad patrimonial del Estado</v>
          </cell>
        </row>
        <row r="199">
          <cell r="B199">
            <v>34501</v>
          </cell>
          <cell r="C199" t="str">
            <v>Seguros de bienes patrimoniales</v>
          </cell>
        </row>
        <row r="200">
          <cell r="B200">
            <v>34601</v>
          </cell>
          <cell r="C200" t="str">
            <v>Almacenaje, embalaje y envase</v>
          </cell>
        </row>
        <row r="201">
          <cell r="B201">
            <v>34701</v>
          </cell>
          <cell r="C201" t="str">
            <v>Fletes y maniobras</v>
          </cell>
        </row>
        <row r="202">
          <cell r="B202">
            <v>34801</v>
          </cell>
          <cell r="C202" t="str">
            <v>Comisiones por ventas</v>
          </cell>
        </row>
        <row r="203">
          <cell r="B203">
            <v>35101</v>
          </cell>
          <cell r="C203" t="str">
            <v>Mantenimiento y conservación de inmuebles para la prestación de servicios administrativos</v>
          </cell>
        </row>
        <row r="204">
          <cell r="B204">
            <v>35102</v>
          </cell>
          <cell r="C204" t="str">
            <v>Mantenimiento y conservación de inmuebles para la prestación de servicios públicos</v>
          </cell>
        </row>
        <row r="205">
          <cell r="B205">
            <v>35201</v>
          </cell>
          <cell r="C205" t="str">
            <v>Mantenimiento y conservación de mobiliario y equipo de administración</v>
          </cell>
        </row>
        <row r="206">
          <cell r="B206">
            <v>35301</v>
          </cell>
          <cell r="C206" t="str">
            <v>Mantenimiento y conservación de bienes informáticos</v>
          </cell>
        </row>
        <row r="207">
          <cell r="B207">
            <v>35401</v>
          </cell>
          <cell r="C207" t="str">
            <v>Instalación, reparación y mantenimiento de equipo e instrumental médico y de laboratorio</v>
          </cell>
        </row>
        <row r="208">
          <cell r="B208">
            <v>35501</v>
          </cell>
          <cell r="C208" t="str">
            <v>Mantenimiento y conservación de vehículos terrestres, aéreos, marítimos, lacustres y fluviales</v>
          </cell>
        </row>
        <row r="209">
          <cell r="B209">
            <v>35601</v>
          </cell>
          <cell r="C209" t="str">
            <v>Reparación y mantenimiento de equipo de defensa y seguridad</v>
          </cell>
        </row>
        <row r="210">
          <cell r="B210">
            <v>35701</v>
          </cell>
          <cell r="C210" t="str">
            <v>Mantenimiento y conservación de maquinaria y equipo</v>
          </cell>
        </row>
        <row r="211">
          <cell r="B211">
            <v>35702</v>
          </cell>
          <cell r="C211" t="str">
            <v>Mantenimiento y conservación de plantas e instalaciones productivas</v>
          </cell>
        </row>
        <row r="212">
          <cell r="B212">
            <v>35801</v>
          </cell>
          <cell r="C212" t="str">
            <v>Servicios de lavandería, limpieza e higiene</v>
          </cell>
        </row>
        <row r="213">
          <cell r="B213">
            <v>35901</v>
          </cell>
          <cell r="C213" t="str">
            <v>Servicios de jardinería y fumigación</v>
          </cell>
        </row>
        <row r="214">
          <cell r="B214">
            <v>36101</v>
          </cell>
          <cell r="C214" t="str">
            <v>Difusión de mensajes sobre programas y actividades gubernamentales</v>
          </cell>
        </row>
        <row r="215">
          <cell r="B215">
            <v>36201</v>
          </cell>
          <cell r="C215" t="str">
            <v>Difusión de mensajes comerciales para promover la venta de productos o servicios</v>
          </cell>
        </row>
        <row r="216">
          <cell r="B216">
            <v>36901</v>
          </cell>
          <cell r="C216" t="str">
            <v>Servicios relacionados con monitoreo de información en medios masivos</v>
          </cell>
        </row>
        <row r="217">
          <cell r="B217">
            <v>37101</v>
          </cell>
          <cell r="C217" t="str">
            <v>Pasajes aéreos nacionales para labores en campo y de supervisión</v>
          </cell>
        </row>
        <row r="218">
          <cell r="B218">
            <v>37102</v>
          </cell>
          <cell r="C218" t="str">
            <v>Pasajes aéreos nacionales asociados a los programas de seguridad pública y nacional</v>
          </cell>
        </row>
        <row r="219">
          <cell r="B219">
            <v>37103</v>
          </cell>
          <cell r="C219" t="str">
            <v>Pasajes aéreos nacionales asociados a desastres naturales</v>
          </cell>
        </row>
        <row r="220">
          <cell r="B220">
            <v>37104</v>
          </cell>
          <cell r="C220" t="str">
            <v>Pasajes aéreos nacionales para servidores públicos de mando en el desempeño de comisiones y funciones oficiales</v>
          </cell>
        </row>
        <row r="221">
          <cell r="B221">
            <v>37105</v>
          </cell>
          <cell r="C221" t="str">
            <v>Pasajes aéreos internacionales asociados a los programas de seguridad pública y nacional</v>
          </cell>
        </row>
        <row r="222">
          <cell r="B222">
            <v>37106</v>
          </cell>
          <cell r="C222" t="str">
            <v>Pasajes aéreos internacionales para servidores públicos en el desempeño de comisiones y funciones oficiales</v>
          </cell>
        </row>
        <row r="223">
          <cell r="B223">
            <v>37201</v>
          </cell>
          <cell r="C223" t="str">
            <v>Pasajes terrestres nacionales para labores en campo y de supervisión</v>
          </cell>
        </row>
        <row r="224">
          <cell r="B224">
            <v>37202</v>
          </cell>
          <cell r="C224" t="str">
            <v>Pasajes terrestres nacionales asociados a los programas de seguridad pública y nacional</v>
          </cell>
        </row>
        <row r="225">
          <cell r="B225">
            <v>37203</v>
          </cell>
          <cell r="C225" t="str">
            <v>Pasajes terrestres nacionales asociados a desastres naturales</v>
          </cell>
        </row>
        <row r="226">
          <cell r="B226">
            <v>37204</v>
          </cell>
          <cell r="C226" t="str">
            <v>Pasajes terrestres nacionales para servidores públicos de mando en el desempeño de comisiones y funciones oficiales</v>
          </cell>
        </row>
        <row r="227">
          <cell r="B227">
            <v>37205</v>
          </cell>
          <cell r="C227" t="str">
            <v>Pasajes terrestres internacionales asociados a los programas de seguridad pública y nacional</v>
          </cell>
        </row>
        <row r="228">
          <cell r="B228">
            <v>37206</v>
          </cell>
          <cell r="C228" t="str">
            <v>Pasajes terrestres internacionales para servidores públicos en el desempeño de comisiones y funciones oficiales</v>
          </cell>
        </row>
        <row r="229">
          <cell r="B229">
            <v>37207</v>
          </cell>
          <cell r="C229" t="str">
            <v>Pasajes terrestres nacionales por medio electrónico</v>
          </cell>
        </row>
        <row r="230">
          <cell r="B230">
            <v>37301</v>
          </cell>
          <cell r="C230" t="str">
            <v>Pasajes marítimos, lacustres y fluviales para labores en campo y de supervisión (Se adiciona)</v>
          </cell>
        </row>
        <row r="231">
          <cell r="B231">
            <v>37302</v>
          </cell>
          <cell r="C231" t="str">
            <v>Pasajes marítimos, lacustres y fluviales asociados a los programas de seguridad pública y nacional (Se adiciona)</v>
          </cell>
        </row>
        <row r="232">
          <cell r="B232">
            <v>37303</v>
          </cell>
          <cell r="C232" t="str">
            <v>Pasajes marítimos, lacustres y fluviales asociados a desastres naturales (Se adiciona)</v>
          </cell>
        </row>
        <row r="233">
          <cell r="B233">
            <v>37304</v>
          </cell>
          <cell r="C233" t="str">
            <v>Pasajes marítimos, lacustres y fluviales para servidores públicos de mando en el desempeño de comisiones y funciones oficiales (Se adiciona)</v>
          </cell>
        </row>
        <row r="234">
          <cell r="B234">
            <v>37501</v>
          </cell>
          <cell r="C234" t="str">
            <v>Viáticos nacionales para labores en campo y de supervisión</v>
          </cell>
        </row>
        <row r="235">
          <cell r="B235">
            <v>37502</v>
          </cell>
          <cell r="C235" t="str">
            <v>Viáticos nacionales asociados a los programas de seguridad pública y nacional</v>
          </cell>
        </row>
        <row r="236">
          <cell r="B236">
            <v>37503</v>
          </cell>
          <cell r="C236" t="str">
            <v>Viáticos nacionales asociados a desastres naturales</v>
          </cell>
        </row>
        <row r="237">
          <cell r="B237">
            <v>37504</v>
          </cell>
          <cell r="C237" t="str">
            <v>Viáticos nacionales para servidores públicos en el desempeño de funciones oficiales</v>
          </cell>
        </row>
        <row r="238">
          <cell r="B238">
            <v>37601</v>
          </cell>
          <cell r="C238" t="str">
            <v>Viáticos en el extranjero asociados a los programas de seguridad pública y nacional</v>
          </cell>
        </row>
        <row r="239">
          <cell r="B239">
            <v>37602</v>
          </cell>
          <cell r="C239" t="str">
            <v>Viáticos en el extranjero para servidores públicos en el desempeño de comisiones y funciones oficiales</v>
          </cell>
        </row>
        <row r="240">
          <cell r="B240">
            <v>37701</v>
          </cell>
          <cell r="C240" t="str">
            <v>Instalación del personal federal</v>
          </cell>
        </row>
        <row r="241">
          <cell r="B241">
            <v>37801</v>
          </cell>
          <cell r="C241" t="str">
            <v>Servicios integrales nacionales para servidores públicos en el desempeño de comisiones y funciones oficiales</v>
          </cell>
        </row>
        <row r="242">
          <cell r="B242">
            <v>37802</v>
          </cell>
          <cell r="C242" t="str">
            <v>Servicios integrales en el extranjero para servidores públicos en el desempeño de comisiones y funciones oficiales</v>
          </cell>
        </row>
        <row r="243">
          <cell r="B243">
            <v>37901</v>
          </cell>
          <cell r="C243" t="str">
            <v>Gastos para operativos y trabajos de campo en áreas rurales</v>
          </cell>
        </row>
        <row r="244">
          <cell r="B244">
            <v>38101</v>
          </cell>
          <cell r="C244" t="str">
            <v>Gastos de ceremonial del titular del Ejecutivo Federal</v>
          </cell>
        </row>
        <row r="245">
          <cell r="B245">
            <v>38102</v>
          </cell>
          <cell r="C245" t="str">
            <v>Gastos de ceremonial de los titulares de las dependencias y entidades</v>
          </cell>
        </row>
        <row r="246">
          <cell r="B246">
            <v>38103</v>
          </cell>
          <cell r="C246" t="str">
            <v>Gastos inherentes a la investidura presidencial</v>
          </cell>
        </row>
        <row r="247">
          <cell r="B247">
            <v>38201</v>
          </cell>
          <cell r="C247" t="str">
            <v>Gastos de orden social</v>
          </cell>
        </row>
        <row r="248">
          <cell r="B248">
            <v>38301</v>
          </cell>
          <cell r="C248" t="str">
            <v>Congresos y convenciones</v>
          </cell>
        </row>
        <row r="249">
          <cell r="B249">
            <v>38401</v>
          </cell>
          <cell r="C249" t="str">
            <v>Exposiciones</v>
          </cell>
        </row>
        <row r="250">
          <cell r="B250">
            <v>38501</v>
          </cell>
          <cell r="C250" t="str">
            <v>Gastos para alimentación de servidores públicos de mando</v>
          </cell>
        </row>
        <row r="251">
          <cell r="B251">
            <v>39101</v>
          </cell>
          <cell r="C251" t="str">
            <v>Funerales y pagas de defunción</v>
          </cell>
        </row>
        <row r="252">
          <cell r="B252">
            <v>39201</v>
          </cell>
          <cell r="C252" t="str">
            <v>Impuestos y derechos de exportación</v>
          </cell>
        </row>
        <row r="253">
          <cell r="B253">
            <v>39202</v>
          </cell>
          <cell r="C253" t="str">
            <v>Otros impuestos y derechos</v>
          </cell>
        </row>
        <row r="254">
          <cell r="B254">
            <v>39301</v>
          </cell>
          <cell r="C254" t="str">
            <v>Impuestos y derechos de importación</v>
          </cell>
        </row>
        <row r="255">
          <cell r="B255">
            <v>39401</v>
          </cell>
          <cell r="C255" t="str">
            <v>Erogaciones por resoluciones por autoridad competente</v>
          </cell>
        </row>
        <row r="256">
          <cell r="B256">
            <v>39402</v>
          </cell>
          <cell r="C256" t="str">
            <v>Indemnizaciones por expropiación de predios</v>
          </cell>
        </row>
        <row r="257">
          <cell r="B257">
            <v>39403</v>
          </cell>
          <cell r="C257" t="str">
            <v>Otras asignaciones derivadas de resoluciones de ley</v>
          </cell>
        </row>
        <row r="258">
          <cell r="B258">
            <v>39501</v>
          </cell>
          <cell r="C258" t="str">
            <v>Penas, multas, accesorios y actualizaciones</v>
          </cell>
        </row>
        <row r="259">
          <cell r="B259">
            <v>39601</v>
          </cell>
          <cell r="C259" t="str">
            <v>Pérdidas del erario federal</v>
          </cell>
        </row>
        <row r="260">
          <cell r="B260">
            <v>39602</v>
          </cell>
          <cell r="C260" t="str">
            <v>Otros gastos por responsabilidades</v>
          </cell>
        </row>
        <row r="261">
          <cell r="B261">
            <v>39701</v>
          </cell>
          <cell r="C261" t="str">
            <v>Erogaciones por pago de utilidades</v>
          </cell>
        </row>
        <row r="262">
          <cell r="B262">
            <v>39801</v>
          </cell>
          <cell r="C262" t="str">
            <v>Impuesto sobre nóminas</v>
          </cell>
        </row>
        <row r="263">
          <cell r="B263">
            <v>39901</v>
          </cell>
          <cell r="C263" t="str">
            <v>Gastos de las Comisiones Internacionales de Límites y Aguas</v>
          </cell>
        </row>
        <row r="264">
          <cell r="B264">
            <v>39902</v>
          </cell>
          <cell r="C264" t="str">
            <v>Gastos de las oficinas del Servicio Exterior Mexicano</v>
          </cell>
        </row>
        <row r="265">
          <cell r="B265">
            <v>39903</v>
          </cell>
          <cell r="C265" t="str">
            <v>(Derogada)</v>
          </cell>
        </row>
        <row r="266">
          <cell r="B266">
            <v>39904</v>
          </cell>
          <cell r="C266" t="str">
            <v>Participaciones en Órganos de Gobierno</v>
          </cell>
        </row>
        <row r="267">
          <cell r="B267">
            <v>39905</v>
          </cell>
          <cell r="C267" t="str">
            <v>Actividades de Coordinación con el Presidente Electo</v>
          </cell>
        </row>
        <row r="268">
          <cell r="B268">
            <v>39906</v>
          </cell>
          <cell r="C268" t="str">
            <v>Servicios Corporativos prestados por las Entidades Paraestatales a sus Organismos</v>
          </cell>
        </row>
        <row r="269">
          <cell r="B269">
            <v>39907</v>
          </cell>
          <cell r="C269" t="str">
            <v>Servicios prestados entre Organismos de una Entidad Paraestatal</v>
          </cell>
        </row>
        <row r="270">
          <cell r="B270">
            <v>39908</v>
          </cell>
          <cell r="C270" t="str">
            <v>Erogaciones por cuenta de terceros</v>
          </cell>
        </row>
        <row r="271">
          <cell r="B271">
            <v>39909</v>
          </cell>
          <cell r="C271" t="str">
            <v>Erogaciones recuperables</v>
          </cell>
        </row>
        <row r="272">
          <cell r="B272">
            <v>39910</v>
          </cell>
          <cell r="C272" t="str">
            <v>Apertura de Fondo Rotatorio</v>
          </cell>
        </row>
        <row r="273">
          <cell r="B273">
            <v>51101</v>
          </cell>
          <cell r="C273" t="str">
            <v>Mobiliario</v>
          </cell>
        </row>
        <row r="274">
          <cell r="B274">
            <v>51301</v>
          </cell>
          <cell r="C274" t="str">
            <v xml:space="preserve">Bienes artísticos y culturales </v>
          </cell>
        </row>
        <row r="275">
          <cell r="B275">
            <v>51501</v>
          </cell>
          <cell r="C275" t="str">
            <v xml:space="preserve"> Bienes informáticos</v>
          </cell>
        </row>
        <row r="276">
          <cell r="B276">
            <v>51901</v>
          </cell>
          <cell r="C276" t="str">
            <v xml:space="preserve">Equipo de administración </v>
          </cell>
        </row>
        <row r="277">
          <cell r="B277">
            <v>51902</v>
          </cell>
          <cell r="C277" t="str">
            <v>Adjudicaciones, expropiaciones e indemnizaciones de bienes muebles e inmuebles</v>
          </cell>
        </row>
        <row r="278">
          <cell r="B278">
            <v>52101</v>
          </cell>
          <cell r="C278" t="str">
            <v>Equipos y aparatos audiovisuales</v>
          </cell>
        </row>
        <row r="279">
          <cell r="B279">
            <v>52201</v>
          </cell>
          <cell r="C279" t="str">
            <v>Aparatos deportivos</v>
          </cell>
        </row>
        <row r="280">
          <cell r="B280">
            <v>52301</v>
          </cell>
          <cell r="C280" t="str">
            <v>Cámaras fotográficas y de video</v>
          </cell>
        </row>
        <row r="281">
          <cell r="B281">
            <v>52901</v>
          </cell>
          <cell r="C281" t="str">
            <v>Otro mobiliario y equipo educacional y recreativo</v>
          </cell>
        </row>
        <row r="282">
          <cell r="B282">
            <v>53101</v>
          </cell>
          <cell r="C282" t="str">
            <v>Equipo médico y de laboratorio</v>
          </cell>
        </row>
        <row r="283">
          <cell r="B283">
            <v>53201</v>
          </cell>
          <cell r="C283" t="str">
            <v xml:space="preserve">Instrumental médico y de laboratorio </v>
          </cell>
        </row>
        <row r="284">
          <cell r="B284">
            <v>54101</v>
          </cell>
          <cell r="C284" t="str">
            <v>Vehículos y equipo terrestres, para la ejecución de programas de seguridad pública y nacional</v>
          </cell>
        </row>
        <row r="285">
          <cell r="B285">
            <v>54102</v>
          </cell>
          <cell r="C285" t="str">
            <v>Vehículos y equipo terrestres, destinados exclusivamente para desastres naturales</v>
          </cell>
        </row>
        <row r="286">
          <cell r="B286">
            <v>54103</v>
          </cell>
          <cell r="C286" t="str">
            <v>Vehículos y equipo terrestres, destinados a servicios públicos y la operación de programas públicos</v>
          </cell>
        </row>
        <row r="287">
          <cell r="B287">
            <v>54104</v>
          </cell>
          <cell r="C287" t="str">
            <v>Vehículos y equipo terrestres, destinados a servicios administrativos</v>
          </cell>
        </row>
        <row r="288">
          <cell r="B288">
            <v>54105</v>
          </cell>
          <cell r="C288" t="str">
            <v>Vehículos y equipo terrestres, destinados a servidores públicos</v>
          </cell>
        </row>
        <row r="289">
          <cell r="B289">
            <v>54201</v>
          </cell>
          <cell r="C289" t="str">
            <v>Carrocerías y remolques</v>
          </cell>
        </row>
        <row r="290">
          <cell r="B290">
            <v>54301</v>
          </cell>
          <cell r="C290" t="str">
            <v>Vehículos y equipo aéreos, para la ejecución de programas de seguridad pública y nacional</v>
          </cell>
        </row>
        <row r="291">
          <cell r="B291">
            <v>54302</v>
          </cell>
          <cell r="C291" t="str">
            <v>Vehículos y equipo aéreos, destinados exclusivamente para desastres naturales</v>
          </cell>
        </row>
        <row r="292">
          <cell r="B292">
            <v>54303</v>
          </cell>
          <cell r="C292" t="str">
            <v>Vehículos y equipo aéreos, destinados a servicios públicos y la operación de programas públicos</v>
          </cell>
        </row>
        <row r="293">
          <cell r="B293">
            <v>54401</v>
          </cell>
          <cell r="C293" t="str">
            <v>Equipo ferroviario</v>
          </cell>
        </row>
        <row r="294">
          <cell r="B294">
            <v>54501</v>
          </cell>
          <cell r="C294" t="str">
            <v>Vehículos y equipo marítimo, para la ejecución de programas de seguridad pública y nacional</v>
          </cell>
        </row>
        <row r="295">
          <cell r="B295">
            <v>54502</v>
          </cell>
          <cell r="C295" t="str">
            <v>Vehículos y equipo marítimos, destinados a servicios públicos y la operación de programas públicos</v>
          </cell>
        </row>
        <row r="296">
          <cell r="B296">
            <v>54503</v>
          </cell>
          <cell r="C296" t="str">
            <v>Construcción de embarcaciones</v>
          </cell>
        </row>
        <row r="297">
          <cell r="B297">
            <v>54901</v>
          </cell>
          <cell r="C297" t="str">
            <v>Otros equipos de transporte</v>
          </cell>
        </row>
        <row r="298">
          <cell r="B298">
            <v>55101</v>
          </cell>
          <cell r="C298" t="str">
            <v>Maquinaria y equipo de defensa y seguridad pública</v>
          </cell>
        </row>
        <row r="299">
          <cell r="B299">
            <v>55102</v>
          </cell>
          <cell r="C299" t="str">
            <v xml:space="preserve">Equipo de seguridad pública y nacional </v>
          </cell>
        </row>
        <row r="300">
          <cell r="B300">
            <v>56101</v>
          </cell>
          <cell r="C300" t="str">
            <v>Maquinaria y equipo agropecuario</v>
          </cell>
        </row>
        <row r="301">
          <cell r="B301">
            <v>56201</v>
          </cell>
          <cell r="C301" t="str">
            <v xml:space="preserve">Maquinaria y equipo industrial </v>
          </cell>
        </row>
        <row r="302">
          <cell r="B302">
            <v>56301</v>
          </cell>
          <cell r="C302" t="str">
            <v>Maquinaria y equipo de construcción</v>
          </cell>
        </row>
        <row r="303">
          <cell r="B303">
            <v>56501</v>
          </cell>
          <cell r="C303" t="str">
            <v>Equipos y aparatos de comunicaciones y telecomunicaciones</v>
          </cell>
        </row>
        <row r="304">
          <cell r="B304">
            <v>56601</v>
          </cell>
          <cell r="C304" t="str">
            <v>Maquinaria y equipo eléctrico y electrónico</v>
          </cell>
        </row>
        <row r="305">
          <cell r="B305">
            <v>56701</v>
          </cell>
          <cell r="C305" t="str">
            <v>Herramientas y máquinas herramienta</v>
          </cell>
        </row>
        <row r="306">
          <cell r="B306">
            <v>56902</v>
          </cell>
          <cell r="C306" t="str">
            <v>Otros bienes muebles</v>
          </cell>
        </row>
        <row r="307">
          <cell r="B307">
            <v>57601</v>
          </cell>
          <cell r="C307" t="str">
            <v>Animales de trabajo</v>
          </cell>
        </row>
        <row r="308">
          <cell r="B308">
            <v>57701</v>
          </cell>
          <cell r="C308" t="str">
            <v>Animales de custodia y vigilancia</v>
          </cell>
        </row>
        <row r="309">
          <cell r="B309">
            <v>58101</v>
          </cell>
          <cell r="C309" t="str">
            <v>Terrenos</v>
          </cell>
        </row>
        <row r="310">
          <cell r="B310">
            <v>58301</v>
          </cell>
          <cell r="C310" t="str">
            <v>Edificios y locales</v>
          </cell>
        </row>
        <row r="311">
          <cell r="B311">
            <v>58901</v>
          </cell>
          <cell r="C311" t="str">
            <v>Adjudicaciones, expropiaciones e indemnizaciones de inmuebles</v>
          </cell>
        </row>
        <row r="312">
          <cell r="B312">
            <v>58902</v>
          </cell>
          <cell r="C312" t="str">
            <v>Bienes inmuebles en la modalidad de proyectos de infraestructura productiva de largo plazo</v>
          </cell>
        </row>
        <row r="313">
          <cell r="B313">
            <v>58903</v>
          </cell>
          <cell r="C313" t="str">
            <v>Bienes inmuebles por arrendamiento financiero</v>
          </cell>
        </row>
        <row r="314">
          <cell r="B314">
            <v>58904</v>
          </cell>
          <cell r="C314" t="str">
            <v>Otros bienes inmuebles</v>
          </cell>
        </row>
        <row r="315">
          <cell r="B315">
            <v>59101</v>
          </cell>
          <cell r="C315" t="str">
            <v>Software</v>
          </cell>
        </row>
        <row r="316">
          <cell r="B316">
            <v>62101</v>
          </cell>
          <cell r="C316" t="str">
            <v>Obras de construcción para edificios habitacionales</v>
          </cell>
        </row>
        <row r="317">
          <cell r="B317">
            <v>62102</v>
          </cell>
          <cell r="C317" t="str">
            <v>Mantenimiento y rehabilitación de edificaciones habitacionales</v>
          </cell>
        </row>
        <row r="318">
          <cell r="B318">
            <v>62201</v>
          </cell>
          <cell r="C318" t="str">
            <v>Obras de construcción para edificios no habitacionales</v>
          </cell>
        </row>
        <row r="319">
          <cell r="B319">
            <v>62202</v>
          </cell>
          <cell r="C319" t="str">
            <v>Mantenimiento y rehabilitación de edificaciones no habitacionales</v>
          </cell>
        </row>
        <row r="320">
          <cell r="B320">
            <v>62301</v>
          </cell>
          <cell r="C320" t="str">
            <v>Construcción de obras para el abastecimiento de agua, petróleo, gas, electricidad y telecomunicaciones</v>
          </cell>
        </row>
        <row r="321">
          <cell r="B321">
            <v>62302</v>
          </cell>
          <cell r="C321" t="str">
            <v>Mantenimiento y rehabilitación de obras para el abastecimiento de agua, petróleo, gas, electricidad y telecomunicaciones</v>
          </cell>
        </row>
        <row r="322">
          <cell r="B322">
            <v>62401</v>
          </cell>
          <cell r="C322" t="str">
            <v>Obras de pre edificación en terrenos de construcción</v>
          </cell>
        </row>
        <row r="323">
          <cell r="B323">
            <v>62402</v>
          </cell>
          <cell r="C323" t="str">
            <v>Construcción de obras de urbanización</v>
          </cell>
        </row>
        <row r="324">
          <cell r="B324">
            <v>62403</v>
          </cell>
          <cell r="C324" t="str">
            <v>Mantenimiento y rehabilitación de obras de urbanización</v>
          </cell>
        </row>
        <row r="325">
          <cell r="B325">
            <v>62501</v>
          </cell>
          <cell r="C325" t="str">
            <v>Construcción de vías de comunicación</v>
          </cell>
        </row>
        <row r="326">
          <cell r="B326">
            <v>62502</v>
          </cell>
          <cell r="C326" t="str">
            <v>Mantenimiento y rehabilitación de las vías de comunicación</v>
          </cell>
        </row>
        <row r="327">
          <cell r="B327">
            <v>62601</v>
          </cell>
          <cell r="C327" t="str">
            <v>Otras construcciones de ingeniería civil u obra pesada</v>
          </cell>
        </row>
        <row r="328">
          <cell r="B328">
            <v>62602</v>
          </cell>
          <cell r="C328" t="str">
            <v>Mantenimiento y rehabilitación de otras obras de ingeniería civil u obras pesadas</v>
          </cell>
        </row>
        <row r="329">
          <cell r="B329">
            <v>62701</v>
          </cell>
          <cell r="C329" t="str">
            <v>Instalaciones y obras de construcción especializada</v>
          </cell>
        </row>
        <row r="330">
          <cell r="B330">
            <v>62901</v>
          </cell>
          <cell r="C330" t="str">
            <v>Ensamble y edificación de construcciones prefabricadas</v>
          </cell>
        </row>
        <row r="331">
          <cell r="B331">
            <v>62902</v>
          </cell>
          <cell r="C331" t="str">
            <v>Obras de terminación y acabado de edificaciones</v>
          </cell>
        </row>
        <row r="332">
          <cell r="B332">
            <v>62903</v>
          </cell>
          <cell r="C332" t="str">
            <v>Servicio de supervisión de obras</v>
          </cell>
        </row>
        <row r="333">
          <cell r="B333">
            <v>62804</v>
          </cell>
          <cell r="C333" t="str">
            <v>Servicios para la liberación de derechos de vía</v>
          </cell>
        </row>
        <row r="334">
          <cell r="B334">
            <v>62905</v>
          </cell>
          <cell r="C334" t="str">
            <v>Otros servicios relacionados con obras públicas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RESHIST"/>
      <sheetName val="IMPTOSXREC"/>
      <sheetName val="ANTPROVEED"/>
      <sheetName val="ACREDORES"/>
      <sheetName val="IMPUESTOS"/>
      <sheetName val="ANTCLIEN"/>
      <sheetName val="PPTO"/>
      <sheetName val="OBRAS"/>
      <sheetName val="OBRAS (2)"/>
      <sheetName val="MANTTO"/>
      <sheetName val="CAPITAL"/>
      <sheetName val="RESACT"/>
      <sheetName val="ESTADOS"/>
      <sheetName val="Hoja1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">
          <cell r="A1" t="str">
            <v>ADMINISTRACION PORTUARIA INTEGRAL DE MANZANILLO, S.A. DE C.V.</v>
          </cell>
        </row>
        <row r="2">
          <cell r="A2" t="str">
            <v>ACTUALIZACION ESTADO DE RESULTADOS</v>
          </cell>
        </row>
        <row r="3">
          <cell r="A3">
            <v>1998</v>
          </cell>
        </row>
        <row r="7">
          <cell r="A7" t="str">
            <v xml:space="preserve"> </v>
          </cell>
        </row>
        <row r="8">
          <cell r="A8" t="str">
            <v>INGRESOS POR:</v>
          </cell>
        </row>
        <row r="9">
          <cell r="A9" t="str">
            <v xml:space="preserve">    ATRAQUE</v>
          </cell>
        </row>
        <row r="10">
          <cell r="A10" t="str">
            <v xml:space="preserve">    EMBARQUE Y DESEMBARQUE</v>
          </cell>
        </row>
        <row r="11">
          <cell r="A11" t="str">
            <v xml:space="preserve">    MUELLAJE</v>
          </cell>
        </row>
        <row r="12">
          <cell r="A12" t="str">
            <v xml:space="preserve">    PUERTO</v>
          </cell>
        </row>
        <row r="13">
          <cell r="A13" t="str">
            <v>SUMA</v>
          </cell>
        </row>
        <row r="15">
          <cell r="A15" t="str">
            <v xml:space="preserve">    ALAMACENAJE</v>
          </cell>
        </row>
        <row r="16">
          <cell r="A16" t="str">
            <v xml:space="preserve">    CESIONES DE INFRAESTRUCTURA</v>
          </cell>
        </row>
        <row r="17">
          <cell r="A17" t="str">
            <v xml:space="preserve">    CONTRATOS POR PRESTACION DE SERV.</v>
          </cell>
        </row>
        <row r="18">
          <cell r="A18" t="str">
            <v xml:space="preserve">    PRESTACION DE SERVICIOS</v>
          </cell>
        </row>
        <row r="19">
          <cell r="A19" t="str">
            <v xml:space="preserve">   OTROS INGRESOS</v>
          </cell>
        </row>
        <row r="20">
          <cell r="A20" t="str">
            <v xml:space="preserve">      OTROS</v>
          </cell>
        </row>
        <row r="21">
          <cell r="A21" t="str">
            <v xml:space="preserve">      LICITACIONES</v>
          </cell>
        </row>
        <row r="22">
          <cell r="A22" t="str">
            <v>SUMA</v>
          </cell>
        </row>
        <row r="24">
          <cell r="A24" t="str">
            <v>TOTAL DE INGRESOS</v>
          </cell>
        </row>
        <row r="26">
          <cell r="A26" t="str">
            <v>COSTOS</v>
          </cell>
        </row>
        <row r="27">
          <cell r="A27" t="str">
            <v xml:space="preserve">    DE PUERTO</v>
          </cell>
        </row>
        <row r="28">
          <cell r="A28" t="str">
            <v xml:space="preserve">    DE MUELLE</v>
          </cell>
        </row>
        <row r="29">
          <cell r="A29" t="str">
            <v xml:space="preserve">    DE ATRAQUE</v>
          </cell>
        </row>
        <row r="30">
          <cell r="A30" t="str">
            <v xml:space="preserve">    COSTO POR SERVICIOS</v>
          </cell>
        </row>
        <row r="31">
          <cell r="A31" t="str">
            <v xml:space="preserve">    CESIONES</v>
          </cell>
        </row>
        <row r="32">
          <cell r="A32" t="str">
            <v>SUMA</v>
          </cell>
        </row>
        <row r="34">
          <cell r="A34" t="str">
            <v>UTILIDAD (PERDIDA) BRUTA</v>
          </cell>
        </row>
        <row r="36">
          <cell r="A36" t="str">
            <v xml:space="preserve">    PROMOCION Y  VENTAS</v>
          </cell>
        </row>
        <row r="37">
          <cell r="A37" t="str">
            <v xml:space="preserve">    GASTOS DE ADMINISTRACION</v>
          </cell>
        </row>
        <row r="38">
          <cell r="A38" t="str">
            <v xml:space="preserve">    OTROS GASTOS</v>
          </cell>
        </row>
        <row r="39">
          <cell r="A39" t="str">
            <v xml:space="preserve">    GASTOS VIRTUALES</v>
          </cell>
        </row>
        <row r="40">
          <cell r="A40" t="str">
            <v>SUMA</v>
          </cell>
        </row>
        <row r="42">
          <cell r="A42" t="str">
            <v>UTILIDAD (PERDIDA) OPERACION</v>
          </cell>
        </row>
        <row r="44">
          <cell r="A44" t="str">
            <v xml:space="preserve">    PRODUCTOS FINANCIEROS</v>
          </cell>
        </row>
        <row r="45">
          <cell r="A45" t="str">
            <v xml:space="preserve">      INTERESES A FAVOR</v>
          </cell>
        </row>
        <row r="46">
          <cell r="A46" t="str">
            <v xml:space="preserve">      INTERESES MORAT. A  CLIENTES</v>
          </cell>
        </row>
        <row r="47">
          <cell r="A47" t="str">
            <v xml:space="preserve">    GASTOS FINANCIEROS</v>
          </cell>
        </row>
        <row r="48">
          <cell r="A48" t="str">
            <v xml:space="preserve">      COMISIONES Y SIT. BANCARIAS</v>
          </cell>
        </row>
        <row r="49">
          <cell r="A49" t="str">
            <v xml:space="preserve">    RESULT. POSICION MONETA.</v>
          </cell>
        </row>
        <row r="50">
          <cell r="A50" t="str">
            <v>COSTO INTEGRAL DE FINAN.</v>
          </cell>
        </row>
        <row r="52">
          <cell r="A52" t="str">
            <v>UTILIDAD (PERDIDA) ANTES DE IMPUESTOS</v>
          </cell>
        </row>
        <row r="54">
          <cell r="A54" t="str">
            <v xml:space="preserve">     PROVISION I. S. R.</v>
          </cell>
        </row>
        <row r="55">
          <cell r="A55" t="str">
            <v xml:space="preserve">     PROVISION P. T. U.</v>
          </cell>
        </row>
        <row r="56">
          <cell r="A56" t="str">
            <v xml:space="preserve"> </v>
          </cell>
        </row>
        <row r="57">
          <cell r="A57" t="str">
            <v>UTILIDAD PERDIDA DEL MES</v>
          </cell>
        </row>
        <row r="59">
          <cell r="A59" t="str">
            <v>INGRESOS ACTUALIZADOS</v>
          </cell>
        </row>
        <row r="60">
          <cell r="A60" t="str">
            <v>COSTOS ACTUALIZADOS</v>
          </cell>
        </row>
        <row r="61">
          <cell r="A61" t="str">
            <v>DIFERENCIA</v>
          </cell>
        </row>
        <row r="63">
          <cell r="A63" t="str">
            <v>OBRA PUBLICA</v>
          </cell>
        </row>
        <row r="65">
          <cell r="A65" t="str">
            <v>CESIONES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04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8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RESHIST"/>
      <sheetName val="IMPTOSXREC"/>
      <sheetName val="ANTPROVEED"/>
      <sheetName val="ACREDORES"/>
      <sheetName val="IMPUESTOS"/>
      <sheetName val="ANTCLIEN"/>
      <sheetName val="PPTO"/>
      <sheetName val="OBRAS"/>
      <sheetName val="OBRAS (2)"/>
      <sheetName val="MANTTO"/>
      <sheetName val="CAPITAL"/>
      <sheetName val="RESACT"/>
      <sheetName val="ESTADOS"/>
      <sheetName val="Hoja1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ADMINISTRACION PORTUARIA INTEGRAL DE MANZANILLO, S.A. DE C.V.</v>
          </cell>
        </row>
        <row r="2">
          <cell r="A2" t="str">
            <v>ACTUALIZACION ESTADO DE RESULTADOS</v>
          </cell>
        </row>
        <row r="3">
          <cell r="A3">
            <v>1998</v>
          </cell>
        </row>
        <row r="7">
          <cell r="A7" t="str">
            <v xml:space="preserve"> </v>
          </cell>
        </row>
        <row r="8">
          <cell r="A8" t="str">
            <v>INGRESOS POR:</v>
          </cell>
        </row>
        <row r="9">
          <cell r="A9" t="str">
            <v xml:space="preserve">    ATRAQUE</v>
          </cell>
        </row>
        <row r="10">
          <cell r="A10" t="str">
            <v xml:space="preserve">    EMBARQUE Y DESEMBARQUE</v>
          </cell>
        </row>
        <row r="11">
          <cell r="A11" t="str">
            <v xml:space="preserve">    MUELLAJE</v>
          </cell>
        </row>
        <row r="12">
          <cell r="A12" t="str">
            <v xml:space="preserve">    PUERTO</v>
          </cell>
        </row>
        <row r="13">
          <cell r="A13" t="str">
            <v>SUMA</v>
          </cell>
        </row>
        <row r="15">
          <cell r="A15" t="str">
            <v xml:space="preserve">    ALAMACENAJE</v>
          </cell>
        </row>
        <row r="16">
          <cell r="A16" t="str">
            <v xml:space="preserve">    CESIONES DE INFRAESTRUCTURA</v>
          </cell>
        </row>
        <row r="17">
          <cell r="A17" t="str">
            <v xml:space="preserve">    CONTRATOS POR PRESTACION DE SERV.</v>
          </cell>
        </row>
        <row r="18">
          <cell r="A18" t="str">
            <v xml:space="preserve">    PRESTACION DE SERVICIOS</v>
          </cell>
        </row>
        <row r="19">
          <cell r="A19" t="str">
            <v xml:space="preserve">   OTROS INGRESOS</v>
          </cell>
        </row>
        <row r="20">
          <cell r="A20" t="str">
            <v xml:space="preserve">      OTROS</v>
          </cell>
        </row>
        <row r="21">
          <cell r="A21" t="str">
            <v xml:space="preserve">      LICITACIONES</v>
          </cell>
        </row>
        <row r="22">
          <cell r="A22" t="str">
            <v>SUMA</v>
          </cell>
        </row>
        <row r="24">
          <cell r="A24" t="str">
            <v>TOTAL DE INGRESOS</v>
          </cell>
        </row>
        <row r="26">
          <cell r="A26" t="str">
            <v>COSTOS</v>
          </cell>
        </row>
        <row r="27">
          <cell r="A27" t="str">
            <v xml:space="preserve">    DE PUERTO</v>
          </cell>
        </row>
        <row r="28">
          <cell r="A28" t="str">
            <v xml:space="preserve">    DE MUELLE</v>
          </cell>
        </row>
        <row r="29">
          <cell r="A29" t="str">
            <v xml:space="preserve">    DE ATRAQUE</v>
          </cell>
        </row>
        <row r="30">
          <cell r="A30" t="str">
            <v xml:space="preserve">    COSTO POR SERVICIOS</v>
          </cell>
        </row>
        <row r="31">
          <cell r="A31" t="str">
            <v xml:space="preserve">    CESIONES</v>
          </cell>
        </row>
        <row r="32">
          <cell r="A32" t="str">
            <v>SUMA</v>
          </cell>
        </row>
        <row r="34">
          <cell r="A34" t="str">
            <v>UTILIDAD (PERDIDA) BRUTA</v>
          </cell>
        </row>
        <row r="36">
          <cell r="A36" t="str">
            <v xml:space="preserve">    PROMOCION Y  VENTAS</v>
          </cell>
        </row>
        <row r="37">
          <cell r="A37" t="str">
            <v xml:space="preserve">    GASTOS DE ADMINISTRACION</v>
          </cell>
        </row>
        <row r="38">
          <cell r="A38" t="str">
            <v xml:space="preserve">    OTROS GASTOS</v>
          </cell>
        </row>
        <row r="39">
          <cell r="A39" t="str">
            <v xml:space="preserve">    GASTOS VIRTUALES</v>
          </cell>
        </row>
        <row r="40">
          <cell r="A40" t="str">
            <v>SUMA</v>
          </cell>
        </row>
        <row r="42">
          <cell r="A42" t="str">
            <v>UTILIDAD (PERDIDA) OPERACION</v>
          </cell>
        </row>
        <row r="44">
          <cell r="A44" t="str">
            <v xml:space="preserve">    PRODUCTOS FINANCIEROS</v>
          </cell>
        </row>
        <row r="45">
          <cell r="A45" t="str">
            <v xml:space="preserve">      INTERESES A FAVOR</v>
          </cell>
        </row>
        <row r="46">
          <cell r="A46" t="str">
            <v xml:space="preserve">      INTERESES MORAT. A  CLIENTES</v>
          </cell>
        </row>
        <row r="47">
          <cell r="A47" t="str">
            <v xml:space="preserve">    GASTOS FINANCIEROS</v>
          </cell>
        </row>
        <row r="48">
          <cell r="A48" t="str">
            <v xml:space="preserve">      COMISIONES Y SIT. BANCARIAS</v>
          </cell>
        </row>
        <row r="49">
          <cell r="A49" t="str">
            <v xml:space="preserve">    RESULT. POSICION MONETA.</v>
          </cell>
        </row>
        <row r="50">
          <cell r="A50" t="str">
            <v>COSTO INTEGRAL DE FINAN.</v>
          </cell>
        </row>
        <row r="52">
          <cell r="A52" t="str">
            <v>UTILIDAD (PERDIDA) ANTES DE IMPUESTOS</v>
          </cell>
        </row>
        <row r="54">
          <cell r="A54" t="str">
            <v xml:space="preserve">     PROVISION I. S. R.</v>
          </cell>
        </row>
        <row r="55">
          <cell r="A55" t="str">
            <v xml:space="preserve">     PROVISION P. T. U.</v>
          </cell>
        </row>
        <row r="56">
          <cell r="A56" t="str">
            <v xml:space="preserve"> </v>
          </cell>
        </row>
        <row r="57">
          <cell r="A57" t="str">
            <v>UTILIDAD PERDIDA DEL MES</v>
          </cell>
        </row>
        <row r="59">
          <cell r="A59" t="str">
            <v>INGRESOS ACTUALIZADOS</v>
          </cell>
        </row>
        <row r="60">
          <cell r="A60" t="str">
            <v>COSTOS ACTUALIZADOS</v>
          </cell>
        </row>
        <row r="61">
          <cell r="A61" t="str">
            <v>DIFERENCIA</v>
          </cell>
        </row>
        <row r="63">
          <cell r="A63" t="str">
            <v>OBRA PUBLICA</v>
          </cell>
        </row>
        <row r="65">
          <cell r="A65" t="str">
            <v>CESIONES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82"/>
    </sheetNames>
    <sheetDataSet>
      <sheetData sheetId="0">
        <row r="20">
          <cell r="A20" t="str">
            <v>EN</v>
          </cell>
          <cell r="F20" t="str">
            <v>INFRAESTRUCTURA MARITIMO-PORTUARIA</v>
          </cell>
        </row>
        <row r="22">
          <cell r="B22" t="str">
            <v>02</v>
          </cell>
          <cell r="F22" t="str">
            <v>Modernización y Ampliación</v>
          </cell>
        </row>
        <row r="24">
          <cell r="C24" t="str">
            <v>J3E</v>
          </cell>
          <cell r="D24" t="str">
            <v>03</v>
          </cell>
          <cell r="F24" t="str">
            <v>Realizar y supervisar obras de mantenimiento, conservación y modernización de la</v>
          </cell>
          <cell r="G24" t="str">
            <v>Obra</v>
          </cell>
          <cell r="I24">
            <v>5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110654</v>
          </cell>
          <cell r="R24">
            <v>2239.1</v>
          </cell>
          <cell r="S24">
            <v>27663.5</v>
          </cell>
          <cell r="T24">
            <v>0</v>
          </cell>
          <cell r="V24">
            <v>27663.5</v>
          </cell>
          <cell r="W24">
            <v>0</v>
          </cell>
        </row>
        <row r="25">
          <cell r="F25" t="str">
            <v>infraestructura portuaria</v>
          </cell>
        </row>
        <row r="27">
          <cell r="B27" t="str">
            <v>03</v>
          </cell>
          <cell r="F27" t="str">
            <v>Dragado</v>
          </cell>
        </row>
        <row r="29">
          <cell r="C29" t="str">
            <v>J3E</v>
          </cell>
          <cell r="D29" t="str">
            <v>02</v>
          </cell>
          <cell r="F29" t="str">
            <v>Realizar dragado de conservación</v>
          </cell>
          <cell r="G29" t="str">
            <v>Metro Cúbico</v>
          </cell>
          <cell r="I29">
            <v>176.3</v>
          </cell>
          <cell r="J29">
            <v>0</v>
          </cell>
          <cell r="K29">
            <v>88.1</v>
          </cell>
          <cell r="L29">
            <v>106.224</v>
          </cell>
          <cell r="N29">
            <v>88.1</v>
          </cell>
          <cell r="O29">
            <v>106.224</v>
          </cell>
          <cell r="Q29">
            <v>10578</v>
          </cell>
          <cell r="R29">
            <v>0</v>
          </cell>
          <cell r="S29">
            <v>2644.5</v>
          </cell>
          <cell r="T29">
            <v>8790.7385400000003</v>
          </cell>
          <cell r="V29">
            <v>2644.5</v>
          </cell>
          <cell r="W29">
            <v>8790.7385400000003</v>
          </cell>
        </row>
        <row r="31">
          <cell r="A31" t="str">
            <v>FU</v>
          </cell>
          <cell r="F31" t="str">
            <v>SERVICIOS PORTUARIOS Y DE AYUDA A LA NAVEGACION MARITIMA</v>
          </cell>
        </row>
        <row r="33">
          <cell r="B33" t="str">
            <v>04</v>
          </cell>
          <cell r="F33" t="str">
            <v>Servicios de Puerto, Atraque, Muellaje, Embarque y Desembarque</v>
          </cell>
        </row>
        <row r="35">
          <cell r="C35" t="str">
            <v>J3E</v>
          </cell>
          <cell r="D35" t="str">
            <v>01</v>
          </cell>
          <cell r="F35" t="str">
            <v>Proporcionar servicios de puerto, atraque, muellaje, embarque y desembarque</v>
          </cell>
          <cell r="G35" t="str">
            <v>Barco</v>
          </cell>
          <cell r="I35">
            <v>1366</v>
          </cell>
          <cell r="J35">
            <v>298</v>
          </cell>
          <cell r="K35">
            <v>342</v>
          </cell>
          <cell r="L35">
            <v>314</v>
          </cell>
          <cell r="N35">
            <v>342</v>
          </cell>
          <cell r="O35">
            <v>314</v>
          </cell>
          <cell r="Q35">
            <v>53012.800000000003</v>
          </cell>
          <cell r="R35">
            <v>5802.8</v>
          </cell>
          <cell r="S35">
            <v>13253.2</v>
          </cell>
          <cell r="T35">
            <v>8557.3700000000008</v>
          </cell>
          <cell r="V35">
            <v>13253.2</v>
          </cell>
          <cell r="W35">
            <v>8557.3700000000008</v>
          </cell>
        </row>
        <row r="36">
          <cell r="C36" t="str">
            <v>J3E</v>
          </cell>
          <cell r="D36" t="str">
            <v>01</v>
          </cell>
          <cell r="F36" t="str">
            <v>Proporcionar servicios de puerto, atraque, muellaje, embarque y desembarque</v>
          </cell>
          <cell r="G36" t="str">
            <v>Millones  de pesos</v>
          </cell>
          <cell r="I36">
            <v>109.7</v>
          </cell>
          <cell r="J36">
            <v>20</v>
          </cell>
          <cell r="K36">
            <v>25.8</v>
          </cell>
          <cell r="L36">
            <v>24.061974459999998</v>
          </cell>
          <cell r="N36">
            <v>25.8</v>
          </cell>
          <cell r="O36">
            <v>24.061974459999998</v>
          </cell>
        </row>
        <row r="38">
          <cell r="A38" t="str">
            <v>6S</v>
          </cell>
          <cell r="F38" t="str">
            <v>SERVICIOS DE ARRENDAMIENTO Y COMERCIALIZACION DE BIENES</v>
          </cell>
        </row>
        <row r="39">
          <cell r="F39" t="str">
            <v>MUEBLES E INMUEBLES</v>
          </cell>
        </row>
        <row r="41">
          <cell r="B41" t="str">
            <v>01</v>
          </cell>
          <cell r="F41" t="str">
            <v>Arrendamiento de Inmuebles</v>
          </cell>
        </row>
        <row r="43">
          <cell r="C43" t="str">
            <v>J3E</v>
          </cell>
          <cell r="D43" t="str">
            <v>08</v>
          </cell>
          <cell r="F43" t="str">
            <v>Arrendar instalaciones portuarias</v>
          </cell>
          <cell r="G43" t="str">
            <v>Metro cuadrado</v>
          </cell>
          <cell r="I43">
            <v>900000</v>
          </cell>
          <cell r="J43">
            <v>885000</v>
          </cell>
          <cell r="K43">
            <v>900000</v>
          </cell>
          <cell r="L43">
            <v>900000</v>
          </cell>
          <cell r="N43">
            <v>900000</v>
          </cell>
          <cell r="O43">
            <v>900000</v>
          </cell>
          <cell r="Q43">
            <v>10260.1</v>
          </cell>
          <cell r="R43">
            <v>1325.5</v>
          </cell>
          <cell r="S43">
            <v>2565.0250000000001</v>
          </cell>
          <cell r="T43">
            <v>741.97224000000006</v>
          </cell>
          <cell r="V43">
            <v>2565.0250000000001</v>
          </cell>
          <cell r="W43">
            <v>741.97224000000006</v>
          </cell>
        </row>
        <row r="44">
          <cell r="C44" t="str">
            <v>J3E</v>
          </cell>
          <cell r="D44" t="str">
            <v>08</v>
          </cell>
          <cell r="F44" t="str">
            <v>Arrendar instalaciones portuarias</v>
          </cell>
          <cell r="G44" t="str">
            <v>Millones  de pesos</v>
          </cell>
          <cell r="I44">
            <v>93.5</v>
          </cell>
          <cell r="J44">
            <v>5.4550000000000001</v>
          </cell>
          <cell r="K44">
            <v>22</v>
          </cell>
          <cell r="L44">
            <v>23.827729360000003</v>
          </cell>
          <cell r="N44">
            <v>22</v>
          </cell>
          <cell r="O44">
            <v>23.827729360000003</v>
          </cell>
        </row>
        <row r="46">
          <cell r="B46" t="str">
            <v>03</v>
          </cell>
          <cell r="F46" t="str">
            <v>Comercialización y Arrendamiento de Bienes Muebles</v>
          </cell>
        </row>
        <row r="48">
          <cell r="C48" t="str">
            <v>J3E</v>
          </cell>
          <cell r="D48" t="str">
            <v>02</v>
          </cell>
          <cell r="F48" t="str">
            <v>Arrendar equipo portuario</v>
          </cell>
          <cell r="G48" t="str">
            <v>Metro cuadrado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N48">
            <v>2</v>
          </cell>
          <cell r="O48">
            <v>2</v>
          </cell>
        </row>
        <row r="49">
          <cell r="C49" t="str">
            <v>J3E</v>
          </cell>
          <cell r="D49" t="str">
            <v>02</v>
          </cell>
          <cell r="F49" t="str">
            <v>Arrendar equipo portuario</v>
          </cell>
          <cell r="G49" t="str">
            <v>Millones  de pesos</v>
          </cell>
          <cell r="J49">
            <v>1.4</v>
          </cell>
          <cell r="K49">
            <v>1.6</v>
          </cell>
          <cell r="L49">
            <v>1.6</v>
          </cell>
          <cell r="N49">
            <v>0</v>
          </cell>
          <cell r="O49">
            <v>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8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PROFIN"/>
      <sheetName val="PROFIN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h"/>
    </sheetNames>
    <sheetDataSet>
      <sheetData sheetId="0" refreshError="1">
        <row r="1">
          <cell r="A1" t="str">
            <v>CALENDARIO ORIGINAL DE GASTO PROGRAMABLE REGIONAL DE ORGANISMOS Y EMPRESAS DE CONTROL INDIRECTO, 1998</v>
          </cell>
        </row>
        <row r="3">
          <cell r="A3" t="str">
            <v>( Miles de pesos )</v>
          </cell>
        </row>
        <row r="4">
          <cell r="A4" t="str">
            <v xml:space="preserve">CLAVE:  </v>
          </cell>
          <cell r="D4" t="str">
            <v>SECTOR:</v>
          </cell>
          <cell r="W4" t="str">
            <v xml:space="preserve">          Formato  H</v>
          </cell>
          <cell r="Y4" t="str">
            <v xml:space="preserve"> </v>
          </cell>
        </row>
        <row r="5">
          <cell r="A5" t="str">
            <v>ENTIDAD:</v>
          </cell>
        </row>
        <row r="7">
          <cell r="D7" t="str">
            <v>M  E  S  E  S</v>
          </cell>
          <cell r="Q7" t="str">
            <v>TRIMESTRES</v>
          </cell>
          <cell r="V7" t="str">
            <v>SEMESTRES</v>
          </cell>
          <cell r="X7" t="str">
            <v>PROYECTO</v>
          </cell>
        </row>
        <row r="8">
          <cell r="C8" t="str">
            <v>Concepto</v>
          </cell>
          <cell r="D8" t="str">
            <v>Ene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  <cell r="Q8" t="str">
            <v>I</v>
          </cell>
          <cell r="R8" t="str">
            <v>II</v>
          </cell>
          <cell r="S8" t="str">
            <v>III</v>
          </cell>
          <cell r="T8" t="str">
            <v>IV</v>
          </cell>
          <cell r="V8" t="str">
            <v>I</v>
          </cell>
          <cell r="W8" t="str">
            <v>II</v>
          </cell>
          <cell r="X8" t="str">
            <v>ANUAL</v>
          </cell>
          <cell r="Y8" t="str">
            <v xml:space="preserve"> </v>
          </cell>
        </row>
        <row r="9">
          <cell r="Y9" t="str">
            <v xml:space="preserve"> </v>
          </cell>
        </row>
        <row r="12">
          <cell r="C12" t="str">
            <v xml:space="preserve">           TOTAL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4">
          <cell r="B14" t="str">
            <v>Servicios personales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 t="str">
            <v>Materiales y suministros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 t="str">
            <v>Servicios generales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 t="str">
            <v>Otras erogaciones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 t="str">
            <v>Inversión física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B19" t="str">
            <v>Inversión financiera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B20" t="str">
            <v>Operaciones ajenas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2">
          <cell r="A22" t="str">
            <v>EN EL PAIS</v>
          </cell>
        </row>
        <row r="23">
          <cell r="A23" t="str">
            <v>(DISTRIBUIBLE GEOGRAFICAMENTE)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Servicios personales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Materiales y suministros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Servicios generales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Otras erogaciones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Inversión física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Inversión financiera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Operaciones ajenas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</row>
        <row r="33">
          <cell r="A33" t="str">
            <v>AGUASCALIENTES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Servicios personales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Materiales y suministros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Servicios generales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Otras erogaciones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Inversión física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Inversión financiera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Operaciones ajenas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</row>
        <row r="43">
          <cell r="A43" t="str">
            <v>BAJA CALIFORNIA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Servicios personales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Materiales y suministros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Servicios generales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Otras erogaciones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Inversión física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Inversión financiera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Operaciones ajenas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3">
          <cell r="A53" t="str">
            <v>BAJA CALIFORNIA SUR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Servicios personales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Materiales y suministros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Servicios generales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Otras erogaciones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Inversión física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Inversión financiera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Operaciones ajenas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A63" t="str">
            <v>CAMPLECHE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Servicios personales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Materiales y suministros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Servicios generales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Otras erogaciones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Inversión física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Inversión financiera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Operaciones ajenas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</row>
        <row r="73">
          <cell r="A73" t="str">
            <v>CHIAPAS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>Servicios personales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Materiales y suministros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Servicios generales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Otras erogaciones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Inversión física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Inversión financiera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B80" t="str">
            <v>Operaciones ajenas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</row>
        <row r="83">
          <cell r="A83" t="str">
            <v>CHIHUAHUA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Servicios personales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>Materiales y suministros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Servicios generales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B87" t="str">
            <v>Otras erogaciones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Inversión física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Inversión financiera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Operaciones ajenas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</row>
        <row r="93">
          <cell r="A93" t="str">
            <v>COAHUILA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Servicios personales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Materiales y suministros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Servicios generales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Otras erogaciones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Inversión física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Inversión financiera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Operaciones ajenas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</row>
        <row r="103">
          <cell r="A103" t="str">
            <v>COLIMA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Servicios personales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Materiales y suministros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Servicios generales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Otras erogaciones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Inversión física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Inversión financiera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Operaciones ajenas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</row>
        <row r="114">
          <cell r="A114" t="str">
            <v>DISTRITO FEDERAL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B115" t="str">
            <v>Servicios personales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B116" t="str">
            <v>Materiales y suministros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B117" t="str">
            <v>Servicios generales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B118" t="str">
            <v>Otras erogaciones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B119" t="str">
            <v>Inversión física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B120" t="str">
            <v>Inversión financiera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B121" t="str">
            <v>Operaciones ajenas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4">
          <cell r="A124" t="str">
            <v>DURANGO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 t="str">
            <v>Servicios personales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Materiales y suministros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 t="str">
            <v>Servicios generales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Otras erogaciones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Inversión física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 t="str">
            <v>Inversión financiera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>Operaciones ajenas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</row>
        <row r="134">
          <cell r="A134" t="str">
            <v>ESTADO DE MEXICO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Servicios personales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Materiales y suministros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Servicios generales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Otras erogaciones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Inversión física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Inversión financiera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Operaciones ajenas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</row>
        <row r="144">
          <cell r="A144" t="str">
            <v>GUANAJUATO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Servicios personales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Materiales y suministros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>Servicios generales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Otras erogaciones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Inversión física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Inversión financiera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Operaciones ajenas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</row>
        <row r="154">
          <cell r="A154" t="str">
            <v>GUERRERO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Servicios personales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B156" t="str">
            <v>Materiales y suministros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B157" t="str">
            <v>Servicios generales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B158" t="str">
            <v>Otras erogaciones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Inversión física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Inversión financiera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B161" t="str">
            <v>Operaciones ajenas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</row>
        <row r="164">
          <cell r="A164" t="str">
            <v>HIDALGO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Servicios personales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Materiales y suministros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B167" t="str">
            <v>Servicios generales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Otras erogaciones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Inversión física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Inversión financiera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 t="str">
            <v>Operaciones ajenas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</row>
        <row r="174">
          <cell r="A174" t="str">
            <v>JALISCO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>Servicios personales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>Materiales y suministros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 t="str">
            <v>Servicios generales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>Otras erogaciones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Inversión física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Inversión financiera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Operaciones ajenas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</row>
        <row r="184">
          <cell r="A184" t="str">
            <v>MICHOACAN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Servicios personales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Materiales y suministros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>Servicios generales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Otras erogaciones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Inversión física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Inversión financiera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Operaciones ajenas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</row>
        <row r="194">
          <cell r="A194" t="str">
            <v>MORELOS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Servicios personales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Materiales y suministros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Servicios generales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Otras erogaciones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Inversión física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Inversión financiera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Operaciones ajenas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</row>
        <row r="204">
          <cell r="A204" t="str">
            <v>NAYARIT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Servicios personales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Materiales y suministros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Servicios generales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Otras erogaciones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 t="str">
            <v>Inversión física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Inversión financiera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 t="str">
            <v>Operaciones ajenas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</row>
        <row r="215">
          <cell r="A215" t="str">
            <v>NUEVO LEON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Servicios personales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Materiales y suministros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Servicios generales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B219" t="str">
            <v>Otras erogaciones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B220" t="str">
            <v>Inversión física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Inversión financiera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Operaciones ajenas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</row>
        <row r="225">
          <cell r="A225" t="str">
            <v>OAXACA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Servicios personales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Materiales y suministros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 t="str">
            <v>Servicios generales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Otras erogaciones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B230" t="str">
            <v>Inversión física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Inversión financiera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Operaciones ajenas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</row>
        <row r="235">
          <cell r="A235" t="str">
            <v>PUEBLA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B236" t="str">
            <v>Servicios personales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Materiales y suministros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Servicios generales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Otras erogaciones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Inversión física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Inversión financiera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Operaciones ajenas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</row>
        <row r="245">
          <cell r="A245" t="str">
            <v>QUERETARO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Servicios personales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Materiales y suministros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Servicios generales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Otras erogaciones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Inversión física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B251" t="str">
            <v>Inversión financiera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B252" t="str">
            <v>Operaciones ajenas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</row>
        <row r="255">
          <cell r="A255" t="str">
            <v>QUINTANA ROO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Servicios personales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B257" t="str">
            <v>Materiales y suministros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Servicios generales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 t="str">
            <v>Otras erogaciones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Inversión física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Inversión financiera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Operaciones ajenas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</row>
        <row r="265">
          <cell r="A265" t="str">
            <v>SAN LUIS POTOSI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B266" t="str">
            <v>Servicios personales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Materiales y suministros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Servicios generales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Otras erogaciones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Inversión física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Inversión financiera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Operaciones ajenas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</row>
        <row r="275">
          <cell r="A275" t="str">
            <v>SINALOA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Servicios personales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Materiales y suministros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Servicios generales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Otras erogaciones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Inversión física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Inversión financiera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Operaciones ajenas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</row>
        <row r="285">
          <cell r="A285" t="str">
            <v>SONORA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Servicios personales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Materiales y suministros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Servicios generales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Otras erogaciones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Inversión física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 t="str">
            <v>Inversión financiera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Operaciones ajenas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</row>
        <row r="295">
          <cell r="A295" t="str">
            <v>TABASCO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Servicios personales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Materiales y suministros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Servicios generales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Otras erogaciones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Inversión física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Inversión financiera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B302" t="str">
            <v>Operaciones ajenas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</row>
        <row r="305">
          <cell r="A305" t="str">
            <v>TAMAULIPAS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Servicios personales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 t="str">
            <v>Materiales y suministros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 t="str">
            <v>Servicios generales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Otras erogaciones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Inversión física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Inversión financiera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Operaciones ajenas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</row>
        <row r="315">
          <cell r="A315" t="str">
            <v>TLAXCALA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Servicios personales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Materiales y suministros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Servicios generales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Otras erogaciones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Inversión física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Inversión financiera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Operaciones ajenas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</row>
        <row r="325">
          <cell r="A325" t="str">
            <v>VERACRUZ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Servicios personales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Materiales y suministros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Servicios generales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Otras erogaciones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Inversión física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Inversión financiera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Operaciones ajenas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</row>
        <row r="335">
          <cell r="A335" t="str">
            <v>YUCATAN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 t="str">
            <v>Servicios personales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B337" t="str">
            <v>Materiales y suministros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Servicios generales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Otras erogaciones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Inversión física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Inversión financiera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Operaciones ajenas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</row>
        <row r="345">
          <cell r="A345" t="str">
            <v>ZACATECAS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Servicios personales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Materiales y suministros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Servicios generales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Otras erogaciones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Inversión física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Inversión financiera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Operaciones ajenas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</row>
        <row r="355">
          <cell r="A355" t="str">
            <v>EN EL EXTRANJERO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B356" t="str">
            <v>Servicios personales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Materiales y suministros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B358" t="str">
            <v>Servicios generales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B359" t="str">
            <v>Otras erogaciones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B360" t="str">
            <v>Inversión física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B361" t="str">
            <v>Inversión financiera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B362" t="str">
            <v>Operaciones ajenas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</row>
        <row r="365">
          <cell r="A365" t="str">
            <v>SIN DISTRIBUCION GEOGRAFICA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Servicios personales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Materiales y suministros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Servicios generales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B369" t="str">
            <v>Otras erogaciones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Inversión física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Inversión financiera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Operaciones ajenas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zoomScaleNormal="100" zoomScaleSheetLayoutView="100" workbookViewId="0">
      <selection activeCell="E18" sqref="E18"/>
    </sheetView>
  </sheetViews>
  <sheetFormatPr baseColWidth="10" defaultColWidth="26.85546875" defaultRowHeight="15" x14ac:dyDescent="0.25"/>
  <cols>
    <col min="1" max="1" width="17.5703125" bestFit="1" customWidth="1"/>
    <col min="2" max="2" width="8.42578125" bestFit="1" customWidth="1"/>
    <col min="3" max="3" width="8" bestFit="1" customWidth="1"/>
    <col min="4" max="4" width="64.5703125" customWidth="1"/>
    <col min="5" max="5" width="34.5703125" customWidth="1"/>
    <col min="6" max="6" width="6" bestFit="1" customWidth="1"/>
    <col min="7" max="107" width="11.42578125" customWidth="1"/>
  </cols>
  <sheetData>
    <row r="1" spans="1:6" ht="15.75" x14ac:dyDescent="0.25">
      <c r="A1" s="1" t="s">
        <v>0</v>
      </c>
      <c r="B1" s="1"/>
      <c r="C1" s="1"/>
      <c r="D1" s="1"/>
      <c r="E1" s="1"/>
    </row>
    <row r="2" spans="1:6" x14ac:dyDescent="0.25">
      <c r="A2" s="2" t="s">
        <v>1</v>
      </c>
      <c r="B2" s="2"/>
      <c r="C2" s="2"/>
      <c r="D2" s="2"/>
      <c r="E2" s="2"/>
    </row>
    <row r="3" spans="1:6" x14ac:dyDescent="0.25">
      <c r="A3" s="2" t="s">
        <v>2</v>
      </c>
      <c r="B3" s="2"/>
      <c r="C3" s="2"/>
      <c r="D3" s="2"/>
      <c r="E3" s="2"/>
    </row>
    <row r="4" spans="1:6" x14ac:dyDescent="0.25">
      <c r="A4" s="2" t="s">
        <v>3</v>
      </c>
      <c r="B4" s="2"/>
      <c r="C4" s="2"/>
      <c r="D4" s="2"/>
      <c r="E4" s="2"/>
    </row>
    <row r="5" spans="1:6" x14ac:dyDescent="0.25">
      <c r="A5" s="2" t="s">
        <v>54</v>
      </c>
      <c r="B5" s="2"/>
      <c r="C5" s="2"/>
      <c r="D5" s="2"/>
      <c r="E5" s="2"/>
    </row>
    <row r="6" spans="1:6" x14ac:dyDescent="0.25">
      <c r="A6" s="3"/>
      <c r="B6" s="3"/>
      <c r="C6" s="3"/>
      <c r="D6" s="3"/>
      <c r="E6" s="3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5" t="s">
        <v>53</v>
      </c>
    </row>
    <row r="9" spans="1:6" x14ac:dyDescent="0.25">
      <c r="A9" s="93" t="s">
        <v>37</v>
      </c>
      <c r="B9" s="94">
        <v>2000</v>
      </c>
      <c r="C9" s="13">
        <v>21101</v>
      </c>
      <c r="D9" s="93" t="str">
        <f>VLOOKUP(C9,'[1]Catálogo de partidas'!A1:B259,2,0)</f>
        <v>MATERIALES Y ÚTILES DE OFICINA</v>
      </c>
      <c r="E9" s="117">
        <v>51439.85</v>
      </c>
      <c r="F9" s="121"/>
    </row>
    <row r="10" spans="1:6" x14ac:dyDescent="0.25">
      <c r="A10" s="93" t="s">
        <v>37</v>
      </c>
      <c r="B10" s="94">
        <v>2000</v>
      </c>
      <c r="C10" s="124">
        <v>21201</v>
      </c>
      <c r="D10" s="93" t="str">
        <f>VLOOKUP(C10,'[1]Catálogo de partidas'!A2:B260,2,0)</f>
        <v>MATERIALES Y ÚTILES DE IMPRESIÓN Y REPRODUCCIÓN</v>
      </c>
      <c r="E10" s="117">
        <v>9611.68</v>
      </c>
    </row>
    <row r="11" spans="1:6" ht="30" x14ac:dyDescent="0.25">
      <c r="A11" s="118" t="s">
        <v>37</v>
      </c>
      <c r="B11" s="119">
        <v>2000</v>
      </c>
      <c r="C11" s="123">
        <v>21401</v>
      </c>
      <c r="D11" s="93" t="str">
        <f>VLOOKUP(C11,'[1]Catálogo de partidas'!A3:B261,2,0)</f>
        <v>MATERIALES Y ÚTILES PARA EL PROCESAMIENTO EN EQUIPOS Y BIENES INFORMÁTICOS</v>
      </c>
      <c r="E11" s="117">
        <v>22626.68</v>
      </c>
    </row>
    <row r="12" spans="1:6" x14ac:dyDescent="0.25">
      <c r="A12" s="93" t="s">
        <v>37</v>
      </c>
      <c r="B12" s="94">
        <v>2000</v>
      </c>
      <c r="C12" s="124">
        <v>21601</v>
      </c>
      <c r="D12" s="93" t="str">
        <f>VLOOKUP(C12,'[1]Catálogo de partidas'!A5:B263,2,0)</f>
        <v>MATERIAL DE LIMPIEZA</v>
      </c>
      <c r="E12" s="117">
        <v>29789.59</v>
      </c>
    </row>
    <row r="13" spans="1:6" ht="30" x14ac:dyDescent="0.25">
      <c r="A13" s="118" t="s">
        <v>37</v>
      </c>
      <c r="B13" s="119">
        <v>2000</v>
      </c>
      <c r="C13" s="123">
        <v>22104</v>
      </c>
      <c r="D13" s="93" t="str">
        <f>VLOOKUP(C13,'[1]Catálogo de partidas'!A6:B264,2,0)</f>
        <v>PRODUCTOS ALIMENTICIOS PARA EL PERSONAL EN LAS INSTALACIONES DE LAS DEPENDENCIAS Y ENTIDADES</v>
      </c>
      <c r="E13" s="117">
        <v>48925.41</v>
      </c>
    </row>
    <row r="14" spans="1:6" x14ac:dyDescent="0.25">
      <c r="A14" s="93" t="s">
        <v>37</v>
      </c>
      <c r="B14" s="94">
        <v>2000</v>
      </c>
      <c r="C14" s="124">
        <v>24101</v>
      </c>
      <c r="D14" s="93" t="str">
        <f>VLOOKUP(C14,'[1]Catálogo de partidas'!A8:B266,2,0)</f>
        <v>PRODUCTOS MINERALES NO METÁLICOS</v>
      </c>
      <c r="E14" s="117">
        <v>1999.09</v>
      </c>
      <c r="F14" s="121"/>
    </row>
    <row r="15" spans="1:6" x14ac:dyDescent="0.25">
      <c r="A15" s="93" t="s">
        <v>37</v>
      </c>
      <c r="B15" s="94">
        <v>2000</v>
      </c>
      <c r="C15" s="124">
        <v>24401</v>
      </c>
      <c r="D15" s="93" t="str">
        <f>VLOOKUP(C15,'[1]Catálogo de partidas'!A11:B269,2,0)</f>
        <v>MADERA Y PRODUCTOS DE MADERA</v>
      </c>
      <c r="E15" s="117">
        <v>997.6</v>
      </c>
    </row>
    <row r="16" spans="1:6" x14ac:dyDescent="0.25">
      <c r="A16" s="93" t="s">
        <v>37</v>
      </c>
      <c r="B16" s="94">
        <v>2000</v>
      </c>
      <c r="C16" s="124">
        <v>24501</v>
      </c>
      <c r="D16" s="93" t="str">
        <f>VLOOKUP(C16,'[1]Catálogo de partidas'!A12:B270,2,0)</f>
        <v>VIDRIO Y PRODUCTOS DE VIDRIO</v>
      </c>
      <c r="E16" s="117">
        <v>2640.16</v>
      </c>
      <c r="F16" s="121"/>
    </row>
    <row r="17" spans="1:6" x14ac:dyDescent="0.25">
      <c r="A17" s="93" t="s">
        <v>37</v>
      </c>
      <c r="B17" s="94">
        <v>2000</v>
      </c>
      <c r="C17" s="124">
        <v>24601</v>
      </c>
      <c r="D17" s="93" t="str">
        <f>VLOOKUP(C17,'[1]Catálogo de partidas'!A13:B271,2,0)</f>
        <v>MATERIAL ELÉCTRICO Y ELECTRÓNICO</v>
      </c>
      <c r="E17" s="117">
        <v>129956.75</v>
      </c>
      <c r="F17" s="121"/>
    </row>
    <row r="18" spans="1:6" x14ac:dyDescent="0.25">
      <c r="A18" s="93" t="s">
        <v>37</v>
      </c>
      <c r="B18" s="94">
        <v>2000</v>
      </c>
      <c r="C18" s="124">
        <v>24701</v>
      </c>
      <c r="D18" s="93" t="str">
        <f>VLOOKUP(C18,'[1]Catálogo de partidas'!A14:B272,2,0)</f>
        <v>ARTÍCULOS METÁLICOS PARA LA CONSTRUCCIÓN</v>
      </c>
      <c r="E18" s="117">
        <v>2518.88</v>
      </c>
    </row>
    <row r="19" spans="1:6" ht="15" customHeight="1" x14ac:dyDescent="0.25">
      <c r="A19" s="93" t="s">
        <v>37</v>
      </c>
      <c r="B19" s="94">
        <v>2000</v>
      </c>
      <c r="C19" s="124">
        <v>24901</v>
      </c>
      <c r="D19" s="93" t="str">
        <f>VLOOKUP(C19,'[1]Catálogo de partidas'!A16:B274,2,0)</f>
        <v>OTROS MATERIALES Y ARTÍCULOS DE CONSTRUCCIÓN Y REPARACIÓN</v>
      </c>
      <c r="E19" s="117">
        <v>6756.2</v>
      </c>
      <c r="F19" s="121"/>
    </row>
    <row r="20" spans="1:6" x14ac:dyDescent="0.25">
      <c r="A20" s="93" t="s">
        <v>37</v>
      </c>
      <c r="B20" s="94">
        <v>2000</v>
      </c>
      <c r="C20" s="124">
        <v>25201</v>
      </c>
      <c r="D20" s="93" t="str">
        <f>VLOOKUP(C20,'[1]Catálogo de partidas'!A18:B276,2,0)</f>
        <v>PLAGUICIDAS, ABONOS Y FERTILIZANTES</v>
      </c>
      <c r="E20" s="117">
        <v>4191.8599999999997</v>
      </c>
    </row>
    <row r="21" spans="1:6" x14ac:dyDescent="0.25">
      <c r="A21" s="93" t="s">
        <v>37</v>
      </c>
      <c r="B21" s="94">
        <v>2000</v>
      </c>
      <c r="C21" s="124">
        <v>25301</v>
      </c>
      <c r="D21" s="93" t="str">
        <f>VLOOKUP(C21,'[1]Catálogo de partidas'!A19:B277,2,0)</f>
        <v>MEDICINAS Y PRODUCTOS FARMACÉUTICOS</v>
      </c>
      <c r="E21" s="117">
        <v>535.91999999999996</v>
      </c>
      <c r="F21" s="121"/>
    </row>
    <row r="22" spans="1:6" x14ac:dyDescent="0.25">
      <c r="A22" s="93" t="s">
        <v>37</v>
      </c>
      <c r="B22" s="94">
        <v>2000</v>
      </c>
      <c r="C22" s="124">
        <v>25401</v>
      </c>
      <c r="D22" s="93" t="str">
        <f>VLOOKUP(C22,'[1]Catálogo de partidas'!A20:B278,2,0)</f>
        <v>MATERIALES, ACCESORIOS Y SUMINISTROS MÉDICOS</v>
      </c>
      <c r="E22" s="117">
        <v>3105.4</v>
      </c>
    </row>
    <row r="23" spans="1:6" ht="45" x14ac:dyDescent="0.25">
      <c r="A23" s="118" t="s">
        <v>37</v>
      </c>
      <c r="B23" s="119">
        <v>2000</v>
      </c>
      <c r="C23" s="123">
        <v>26103</v>
      </c>
      <c r="D23" s="93" t="str">
        <f>VLOOKUP(C23,'[1]Catálogo de partidas'!A21:B279,2,0)</f>
        <v>COMBUSTIBLES, LUBRICANTES Y ADITIVOS PARA VEHÍCULOS TERRESTRES, AÉREOS, MARÍTIMOS, LACUSTRES Y FLUVIALES DESTINADOS A SERVICIOS ADMINISTRATIVOS</v>
      </c>
      <c r="E23" s="117">
        <v>230742.71</v>
      </c>
      <c r="F23" s="121"/>
    </row>
    <row r="24" spans="1:6" x14ac:dyDescent="0.25">
      <c r="A24" s="93" t="s">
        <v>37</v>
      </c>
      <c r="B24" s="94">
        <v>2000</v>
      </c>
      <c r="C24" s="124">
        <v>27101</v>
      </c>
      <c r="D24" s="93" t="str">
        <f>VLOOKUP(C24,'[1]Catálogo de partidas'!A22:B280,2,0)</f>
        <v>VESTUARIO Y UNIFORMES</v>
      </c>
      <c r="E24" s="117">
        <v>34568</v>
      </c>
      <c r="F24" s="121"/>
    </row>
    <row r="25" spans="1:6" x14ac:dyDescent="0.25">
      <c r="A25" s="93" t="s">
        <v>37</v>
      </c>
      <c r="B25" s="94">
        <v>2000</v>
      </c>
      <c r="C25" s="124">
        <v>27201</v>
      </c>
      <c r="D25" s="93" t="str">
        <f>VLOOKUP(C25,'[1]Catálogo de partidas'!A23:B281,2,0)</f>
        <v>PRENDAS DE PROTECCIÓN PERSONAL</v>
      </c>
      <c r="E25" s="117">
        <v>6009.03</v>
      </c>
    </row>
    <row r="26" spans="1:6" x14ac:dyDescent="0.25">
      <c r="A26" s="93" t="s">
        <v>37</v>
      </c>
      <c r="B26" s="94">
        <v>2000</v>
      </c>
      <c r="C26" s="124">
        <v>29101</v>
      </c>
      <c r="D26" s="93" t="str">
        <f>VLOOKUP(C26,'[1]Catálogo de partidas'!A24:B282,2,0)</f>
        <v>HERRAMIENTAS MENORES</v>
      </c>
      <c r="E26" s="117">
        <v>19620.59</v>
      </c>
      <c r="F26" s="125"/>
    </row>
    <row r="27" spans="1:6" x14ac:dyDescent="0.25">
      <c r="A27" s="93" t="s">
        <v>37</v>
      </c>
      <c r="B27" s="94">
        <v>2000</v>
      </c>
      <c r="C27" s="124">
        <v>29201</v>
      </c>
      <c r="D27" s="93" t="str">
        <f>VLOOKUP(C27,'[1]Catálogo de partidas'!A25:B283,2,0)</f>
        <v>REFACCIONES Y ACCESORIOS MENORES DE EDIFICIOS</v>
      </c>
      <c r="E27" s="117">
        <v>2000</v>
      </c>
      <c r="F27" s="121"/>
    </row>
    <row r="28" spans="1:6" ht="30" x14ac:dyDescent="0.25">
      <c r="A28" s="118" t="s">
        <v>37</v>
      </c>
      <c r="B28" s="119">
        <v>2000</v>
      </c>
      <c r="C28" s="123">
        <v>29301</v>
      </c>
      <c r="D28" s="93" t="str">
        <f>VLOOKUP(C28,'[1]Catálogo de partidas'!A26:B284,2,0)</f>
        <v>REFACCIONES Y ACCESORIOS MENORES DE MOBILIARIO Y EQUIPO DE ADMINISTRACIÓN, EDUCACIONAL Y RECREATIVO</v>
      </c>
      <c r="E28" s="117">
        <v>3170</v>
      </c>
    </row>
    <row r="29" spans="1:6" ht="30" x14ac:dyDescent="0.25">
      <c r="A29" s="118" t="s">
        <v>37</v>
      </c>
      <c r="B29" s="119">
        <v>2000</v>
      </c>
      <c r="C29" s="31">
        <v>29401</v>
      </c>
      <c r="D29" s="93" t="str">
        <f>VLOOKUP(C29,'[1]Catálogo de partidas'!A27:B285,2,0)</f>
        <v>REFACCIONES Y ACCESORIOS PARA EQUIPO DE CÓMPUTO Y TELECOMUNICACIONES</v>
      </c>
      <c r="E29" s="117">
        <v>50360.44</v>
      </c>
    </row>
    <row r="30" spans="1:6" ht="15" customHeight="1" x14ac:dyDescent="0.25">
      <c r="A30" s="118" t="s">
        <v>37</v>
      </c>
      <c r="B30" s="119">
        <v>2000</v>
      </c>
      <c r="C30" s="31">
        <v>29601</v>
      </c>
      <c r="D30" s="93" t="str">
        <f>VLOOKUP(C30,'[1]Catálogo de partidas'!A28:B286,2,0)</f>
        <v>REFACCIONES Y ACCESORIOS MENORES DE EQUIPO DE TRANSPORTE</v>
      </c>
      <c r="E30" s="117">
        <v>2020.85</v>
      </c>
    </row>
    <row r="31" spans="1:6" ht="15" customHeight="1" x14ac:dyDescent="0.25">
      <c r="A31" s="118" t="s">
        <v>37</v>
      </c>
      <c r="B31" s="119">
        <v>2000</v>
      </c>
      <c r="C31" s="32">
        <v>29801</v>
      </c>
      <c r="D31" s="120" t="str">
        <f>VLOOKUP(C31,'[1]Catálogo de partidas'!A29:B287,2,0)</f>
        <v>REFACCIONES Y ACCESORIOS MENORES DE MAQUINARIA Y OTROS EQUIPOS</v>
      </c>
      <c r="E31" s="117">
        <v>3017.86</v>
      </c>
      <c r="F31" s="121"/>
    </row>
    <row r="32" spans="1:6" ht="16.5" thickBot="1" x14ac:dyDescent="0.3">
      <c r="A32" s="93"/>
      <c r="B32" s="94"/>
      <c r="C32" s="94"/>
      <c r="D32" s="93"/>
      <c r="E32" s="114">
        <f>SUM(E9:E31)</f>
        <v>666604.55000000005</v>
      </c>
      <c r="F32" s="121"/>
    </row>
    <row r="33" spans="1:6" x14ac:dyDescent="0.25">
      <c r="A33" s="93"/>
      <c r="B33" s="94"/>
      <c r="C33" s="94"/>
      <c r="D33" s="93"/>
      <c r="E33" s="41"/>
    </row>
    <row r="34" spans="1:6" ht="15" customHeight="1" x14ac:dyDescent="0.25">
      <c r="A34" s="93" t="s">
        <v>37</v>
      </c>
      <c r="B34" s="94">
        <v>3000</v>
      </c>
      <c r="C34" s="94">
        <v>31101</v>
      </c>
      <c r="D34" s="93" t="str">
        <f>VLOOKUP(C34,'[1]Catálogo de partidas'!A32:B290,2,0)</f>
        <v>SERVICIO DE ENERGÍA ELÉCTRICA</v>
      </c>
      <c r="E34" s="117">
        <v>4705555.96</v>
      </c>
    </row>
    <row r="35" spans="1:6" x14ac:dyDescent="0.25">
      <c r="A35" s="93" t="s">
        <v>37</v>
      </c>
      <c r="B35" s="94">
        <v>3000</v>
      </c>
      <c r="C35" s="94">
        <v>31301</v>
      </c>
      <c r="D35" s="93" t="str">
        <f>VLOOKUP(C35,'[1]Catálogo de partidas'!A34:B292,2,0)</f>
        <v>SERVICIO DE AGUA</v>
      </c>
      <c r="E35" s="117">
        <v>635.1</v>
      </c>
    </row>
    <row r="36" spans="1:6" x14ac:dyDescent="0.25">
      <c r="A36" s="93" t="s">
        <v>37</v>
      </c>
      <c r="B36" s="94">
        <v>3000</v>
      </c>
      <c r="C36" s="94">
        <v>31501</v>
      </c>
      <c r="D36" s="93" t="str">
        <f>VLOOKUP(C36,'[1]Catálogo de partidas'!A36:B294,2,0)</f>
        <v>SERVICIO DE TELEFONÍA CELULAR</v>
      </c>
      <c r="E36" s="117">
        <v>140603.59</v>
      </c>
    </row>
    <row r="37" spans="1:6" x14ac:dyDescent="0.25">
      <c r="A37" s="93" t="s">
        <v>37</v>
      </c>
      <c r="B37" s="94">
        <v>3000</v>
      </c>
      <c r="C37" s="94">
        <v>31601</v>
      </c>
      <c r="D37" s="93" t="str">
        <f>VLOOKUP(C37,'[1]Catálogo de partidas'!A37:B295,2,0)</f>
        <v>SERVICIO DE RADIOLOCALIZACIÓN</v>
      </c>
      <c r="E37" s="117">
        <v>26558.1</v>
      </c>
    </row>
    <row r="38" spans="1:6" x14ac:dyDescent="0.25">
      <c r="A38" s="93" t="s">
        <v>37</v>
      </c>
      <c r="B38" s="94">
        <v>3000</v>
      </c>
      <c r="C38" s="94">
        <v>31701</v>
      </c>
      <c r="D38" s="93" t="str">
        <f>VLOOKUP(C38,'[1]Catálogo de partidas'!A39:B297,2,0)</f>
        <v>SERVICIOS DE CONDUCCIÓN DE SEÑALES ANALÓGICAS Y DIGITALES</v>
      </c>
      <c r="E38" s="117">
        <v>453</v>
      </c>
      <c r="F38" s="121"/>
    </row>
    <row r="39" spans="1:6" x14ac:dyDescent="0.25">
      <c r="A39" s="93" t="s">
        <v>37</v>
      </c>
      <c r="B39" s="94">
        <v>3000</v>
      </c>
      <c r="C39" s="94">
        <v>31801</v>
      </c>
      <c r="D39" s="93" t="str">
        <f>VLOOKUP(C39,'[1]Catálogo de partidas'!A40:B298,2,0)</f>
        <v>SERVICIO POSTAL</v>
      </c>
      <c r="E39" s="117">
        <v>53189.279999999999</v>
      </c>
      <c r="F39" s="121"/>
    </row>
    <row r="40" spans="1:6" x14ac:dyDescent="0.25">
      <c r="A40" s="93" t="s">
        <v>37</v>
      </c>
      <c r="B40" s="94">
        <v>3000</v>
      </c>
      <c r="C40" s="94">
        <v>32301</v>
      </c>
      <c r="D40" s="93" t="str">
        <f>VLOOKUP(C40,'[1]Catálogo de partidas'!A41:B299,2,0)</f>
        <v>ARRENDAMIENTO DE EQUIPO Y BIENES INFORMÁTICOS</v>
      </c>
      <c r="E40" s="117">
        <v>79537.42</v>
      </c>
      <c r="F40" s="121"/>
    </row>
    <row r="41" spans="1:6" x14ac:dyDescent="0.25">
      <c r="A41" s="93" t="s">
        <v>37</v>
      </c>
      <c r="B41" s="94">
        <v>3000</v>
      </c>
      <c r="C41" s="94">
        <v>33104</v>
      </c>
      <c r="D41" s="93" t="str">
        <f>VLOOKUP(C41,'[1]Catálogo de partidas'!A48:B306,2,0)</f>
        <v>OTRAS ASESORÍAS PARA LA OPERACIÓN DE PROGRAMAS</v>
      </c>
      <c r="E41" s="117">
        <v>1050000</v>
      </c>
      <c r="F41" s="32"/>
    </row>
    <row r="42" spans="1:6" x14ac:dyDescent="0.25">
      <c r="A42" s="93" t="s">
        <v>37</v>
      </c>
      <c r="B42" s="94">
        <v>3000</v>
      </c>
      <c r="C42" s="94">
        <v>33301</v>
      </c>
      <c r="D42" s="93" t="str">
        <f>VLOOKUP(C42,'[1]Catálogo de partidas'!A49:B307,2,0)</f>
        <v>SERVICIOS DE INFORMÁTICA</v>
      </c>
      <c r="E42" s="117">
        <v>1096200</v>
      </c>
      <c r="F42" s="32"/>
    </row>
    <row r="43" spans="1:6" x14ac:dyDescent="0.25">
      <c r="A43" s="93" t="s">
        <v>37</v>
      </c>
      <c r="B43" s="94">
        <v>3000</v>
      </c>
      <c r="C43" s="94">
        <v>33401</v>
      </c>
      <c r="D43" s="93" t="str">
        <f>VLOOKUP(C43,'[1]Catálogo de partidas'!A50:B308,2,0)</f>
        <v>SERVICIOS PARA CAPACITACIÓN A SERVIDORES PÚBLICOS</v>
      </c>
      <c r="E43" s="117">
        <v>327237.62</v>
      </c>
    </row>
    <row r="44" spans="1:6" x14ac:dyDescent="0.25">
      <c r="A44" s="93" t="s">
        <v>37</v>
      </c>
      <c r="B44" s="94">
        <v>3000</v>
      </c>
      <c r="C44" s="94">
        <v>33602</v>
      </c>
      <c r="D44" s="93" t="str">
        <f>VLOOKUP(C44,'[1]Catálogo de partidas'!A51:B309,2,0)</f>
        <v>OTROS SERVICIOS COMERCIALES</v>
      </c>
      <c r="E44" s="117">
        <v>1927.9</v>
      </c>
      <c r="F44" s="121"/>
    </row>
    <row r="45" spans="1:6" x14ac:dyDescent="0.25">
      <c r="A45" s="93" t="s">
        <v>37</v>
      </c>
      <c r="B45" s="94">
        <v>3000</v>
      </c>
      <c r="C45" s="94">
        <v>33801</v>
      </c>
      <c r="D45" s="93" t="str">
        <f>VLOOKUP(C45,'[1]Catálogo de partidas'!A53:B311,2,0)</f>
        <v>SERVICIOS DE VIGILANCIA</v>
      </c>
      <c r="E45" s="117">
        <v>98487.360000000001</v>
      </c>
    </row>
    <row r="46" spans="1:6" x14ac:dyDescent="0.25">
      <c r="A46" s="93" t="s">
        <v>37</v>
      </c>
      <c r="B46" s="94">
        <v>3000</v>
      </c>
      <c r="C46" s="94">
        <v>34501</v>
      </c>
      <c r="D46" s="93" t="str">
        <f>VLOOKUP(C46,'[1]Catálogo de partidas'!A56:B314,2,0)</f>
        <v>SEGUROS DE BIENES PATRIMONIALES</v>
      </c>
      <c r="E46" s="117">
        <v>25325.82</v>
      </c>
      <c r="F46" s="122"/>
    </row>
    <row r="47" spans="1:6" x14ac:dyDescent="0.25">
      <c r="A47" s="93" t="s">
        <v>37</v>
      </c>
      <c r="B47" s="94">
        <v>3000</v>
      </c>
      <c r="C47" s="94">
        <v>34701</v>
      </c>
      <c r="D47" s="93" t="str">
        <f>VLOOKUP(C47,'[1]Catálogo de partidas'!A58:B316,2,0)</f>
        <v>FLETES Y MANIOBRAS</v>
      </c>
      <c r="E47" s="117">
        <v>304529.73</v>
      </c>
    </row>
    <row r="48" spans="1:6" ht="30" x14ac:dyDescent="0.25">
      <c r="A48" s="118" t="s">
        <v>37</v>
      </c>
      <c r="B48" s="119">
        <v>3000</v>
      </c>
      <c r="C48" s="119">
        <v>35101</v>
      </c>
      <c r="D48" s="93" t="str">
        <f>VLOOKUP(C48,'[1]Catálogo de partidas'!A59:B317,2,0)</f>
        <v>MANTENIMIENTO Y CONSERVACIÓN DE INMUEBLES PARA LA PRESTACIÓN DE SERVICIOS ADMINISTRATIVOS</v>
      </c>
      <c r="E48" s="117">
        <v>99165.56</v>
      </c>
    </row>
    <row r="49" spans="1:6" ht="30" x14ac:dyDescent="0.25">
      <c r="A49" s="118" t="s">
        <v>37</v>
      </c>
      <c r="B49" s="119">
        <v>3000</v>
      </c>
      <c r="C49" s="119">
        <v>35102</v>
      </c>
      <c r="D49" s="93" t="str">
        <f>VLOOKUP(C49,'[1]Catálogo de partidas'!A60:B318,2,0)</f>
        <v>MANTENIMIENTO Y CONSERVACIÓN DE INMUEBLES PARA LA PRESTACIÓN DE SERVICIOS PÚBLICOS</v>
      </c>
      <c r="E49" s="117">
        <v>1273247.54</v>
      </c>
      <c r="F49" s="121"/>
    </row>
    <row r="50" spans="1:6" ht="30" x14ac:dyDescent="0.25">
      <c r="A50" s="118" t="s">
        <v>37</v>
      </c>
      <c r="B50" s="119">
        <v>3000</v>
      </c>
      <c r="C50" s="119">
        <v>35201</v>
      </c>
      <c r="D50" s="93" t="str">
        <f>VLOOKUP(C50,'[1]Catálogo de partidas'!A61:B319,2,0)</f>
        <v>MANTENIMIENTO Y CONSERVACIÓN DE MOBILIARIO Y EQUIPO DE ADMINISTRACIÓN</v>
      </c>
      <c r="E50" s="117">
        <v>7770</v>
      </c>
    </row>
    <row r="51" spans="1:6" x14ac:dyDescent="0.25">
      <c r="A51" s="93" t="s">
        <v>37</v>
      </c>
      <c r="B51" s="94">
        <v>3000</v>
      </c>
      <c r="C51" s="94">
        <v>35301</v>
      </c>
      <c r="D51" s="93" t="str">
        <f>VLOOKUP(C51,'[1]Catálogo de partidas'!A62:B320,2,0)</f>
        <v>MANTENIMIENTO Y CONSERVACIÓN DE BIENES INFORMÁTICOS</v>
      </c>
      <c r="E51" s="117">
        <v>80618.460000000006</v>
      </c>
      <c r="F51" s="121"/>
    </row>
    <row r="52" spans="1:6" ht="30" x14ac:dyDescent="0.25">
      <c r="A52" s="118" t="s">
        <v>37</v>
      </c>
      <c r="B52" s="119">
        <v>3000</v>
      </c>
      <c r="C52" s="119">
        <v>35501</v>
      </c>
      <c r="D52" s="93" t="str">
        <f>VLOOKUP(C52,'[1]Catálogo de partidas'!A63:B321,2,0)</f>
        <v>MANTENIMIENTO Y CONSERVACIÓN DE VEHÍCULOS TERRESTRES, AÉREOS, MARÍTIMOS, LACUSTRES Y FLUVIALES</v>
      </c>
      <c r="E52" s="117">
        <v>53415.94</v>
      </c>
    </row>
    <row r="53" spans="1:6" x14ac:dyDescent="0.25">
      <c r="A53" s="93" t="s">
        <v>37</v>
      </c>
      <c r="B53" s="94">
        <v>3000</v>
      </c>
      <c r="C53" s="94">
        <v>35701</v>
      </c>
      <c r="D53" s="93" t="str">
        <f>VLOOKUP(C53,'[1]Catálogo de partidas'!A64:B322,2,0)</f>
        <v>MANTENIMIENTO Y CONSERVACIÓN DE MAQUINARIA Y EQUIPO</v>
      </c>
      <c r="E53" s="117">
        <v>152029.31</v>
      </c>
      <c r="F53" s="32"/>
    </row>
    <row r="54" spans="1:6" x14ac:dyDescent="0.25">
      <c r="A54" s="93" t="s">
        <v>37</v>
      </c>
      <c r="B54" s="94">
        <v>3000</v>
      </c>
      <c r="C54" s="94">
        <v>35801</v>
      </c>
      <c r="D54" s="93" t="str">
        <f>VLOOKUP(C54,'[1]Catálogo de partidas'!A65:B323,2,0)</f>
        <v>SERVICIOS DE LAVANDERÍA, LIMPIEZA E HIGIENE</v>
      </c>
      <c r="E54" s="117">
        <v>166275.56</v>
      </c>
      <c r="F54" s="121"/>
    </row>
    <row r="55" spans="1:6" x14ac:dyDescent="0.25">
      <c r="A55" s="93" t="s">
        <v>37</v>
      </c>
      <c r="B55" s="94">
        <v>3000</v>
      </c>
      <c r="C55" s="94">
        <v>35901</v>
      </c>
      <c r="D55" s="93" t="str">
        <f>VLOOKUP(C55,'[1]Catálogo de partidas'!A66:B324,2,0)</f>
        <v>SERVICIOS DE JARDINERÍA Y FUMIGACIÓN</v>
      </c>
      <c r="E55" s="117">
        <v>21193.200000000001</v>
      </c>
    </row>
    <row r="56" spans="1:6" x14ac:dyDescent="0.25">
      <c r="A56" s="118" t="s">
        <v>37</v>
      </c>
      <c r="B56" s="119">
        <v>3000</v>
      </c>
      <c r="C56" s="119">
        <v>37101</v>
      </c>
      <c r="D56" s="120" t="str">
        <f>VLOOKUP(C56,'[1]Catálogo de partidas'!A67:B325,2,0)</f>
        <v>PASAJES AÉREOS NACIONALES PARA LABORES EN CAMPO Y DE SUPERVISIÓN</v>
      </c>
      <c r="E56" s="117">
        <v>116459.25</v>
      </c>
      <c r="F56" s="32"/>
    </row>
    <row r="57" spans="1:6" ht="30" x14ac:dyDescent="0.25">
      <c r="A57" s="118" t="s">
        <v>37</v>
      </c>
      <c r="B57" s="119">
        <v>3000</v>
      </c>
      <c r="C57" s="119">
        <v>37104</v>
      </c>
      <c r="D57" s="118" t="str">
        <f>VLOOKUP(C57,'[1]Catálogo de partidas'!A68:B326,2,0)</f>
        <v>PASAJES AÉREOS NACIONALES PARA SERVIDORES PÚBLICOS DE MANDO EN EL DESEMPEÑO DE COMISIONES Y FUNCIONES OFICIALES</v>
      </c>
      <c r="E57" s="117">
        <v>887.17</v>
      </c>
      <c r="F57" s="116"/>
    </row>
    <row r="58" spans="1:6" ht="30" x14ac:dyDescent="0.25">
      <c r="A58" s="118" t="s">
        <v>37</v>
      </c>
      <c r="B58" s="119">
        <v>3000</v>
      </c>
      <c r="C58" s="119">
        <v>37201</v>
      </c>
      <c r="D58" s="93" t="str">
        <f>VLOOKUP(C58,'[1]Catálogo de partidas'!A70:B328,2,0)</f>
        <v>PASAJES TERRESTRES NACIONALES PARA LABORES EN CAMPO Y DE SUPERVISIÓN</v>
      </c>
      <c r="E58" s="117">
        <v>7902</v>
      </c>
      <c r="F58" s="116"/>
    </row>
    <row r="59" spans="1:6" ht="30" x14ac:dyDescent="0.25">
      <c r="A59" s="118" t="s">
        <v>37</v>
      </c>
      <c r="B59" s="119">
        <v>3000</v>
      </c>
      <c r="C59" s="119">
        <v>37204</v>
      </c>
      <c r="D59" s="118" t="str">
        <f>VLOOKUP(C59,'[1]Catálogo de partidas'!A71:B329,2,0)</f>
        <v>PASAJES TERRESTRES NACIONALES PARA SERVIDORES PÚBLICOS DE MANDO EN EL DESEMPEÑO DE COMISIONES Y FUNCIONES OFICIALES</v>
      </c>
      <c r="E59" s="117">
        <v>6554</v>
      </c>
      <c r="F59" s="32"/>
    </row>
    <row r="60" spans="1:6" x14ac:dyDescent="0.25">
      <c r="A60" s="93" t="s">
        <v>37</v>
      </c>
      <c r="B60" s="94">
        <v>3000</v>
      </c>
      <c r="C60" s="94">
        <v>38201</v>
      </c>
      <c r="D60" s="93" t="str">
        <f>VLOOKUP(C60,'[1]Catálogo de partidas'!A72:B330,2,0)</f>
        <v>GASTOS DE ORDEN SOCIAL</v>
      </c>
      <c r="E60" s="117">
        <v>74449.960000000006</v>
      </c>
      <c r="F60" s="116"/>
    </row>
    <row r="61" spans="1:6" ht="16.5" thickBot="1" x14ac:dyDescent="0.3">
      <c r="A61" s="93"/>
      <c r="B61" s="94"/>
      <c r="C61" s="94"/>
      <c r="D61" s="93"/>
      <c r="E61" s="114">
        <f>SUM(E34:E60)</f>
        <v>9970208.8300000019</v>
      </c>
    </row>
    <row r="62" spans="1:6" x14ac:dyDescent="0.25">
      <c r="A62" s="93"/>
      <c r="B62" s="94"/>
      <c r="C62" s="94"/>
      <c r="D62" s="95"/>
      <c r="E62" s="96"/>
    </row>
    <row r="63" spans="1:6" x14ac:dyDescent="0.25">
      <c r="A63" s="93"/>
      <c r="B63" s="94"/>
      <c r="C63" s="94"/>
      <c r="D63" s="95"/>
      <c r="E63" s="72"/>
    </row>
    <row r="64" spans="1:6" ht="16.5" thickBot="1" x14ac:dyDescent="0.3">
      <c r="A64" s="93"/>
      <c r="B64" s="94"/>
      <c r="C64" s="94"/>
      <c r="D64" s="115" t="s">
        <v>32</v>
      </c>
      <c r="E64" s="114">
        <f>E32+E61</f>
        <v>10636813.380000003</v>
      </c>
    </row>
    <row r="65" spans="1:5" x14ac:dyDescent="0.25">
      <c r="A65" s="98"/>
      <c r="B65" s="98"/>
      <c r="C65" s="98"/>
      <c r="D65" s="98"/>
      <c r="E65" s="98"/>
    </row>
    <row r="66" spans="1:5" ht="15.75" x14ac:dyDescent="0.25">
      <c r="A66" s="98"/>
      <c r="B66" s="98"/>
      <c r="C66" s="98"/>
      <c r="D66" s="99"/>
      <c r="E66" s="101"/>
    </row>
    <row r="83" spans="1:7" x14ac:dyDescent="0.25">
      <c r="A83" s="102"/>
      <c r="B83" s="102"/>
      <c r="C83" s="102"/>
      <c r="D83" s="102"/>
      <c r="E83" s="102"/>
    </row>
    <row r="84" spans="1:7" x14ac:dyDescent="0.25">
      <c r="A84" s="2" t="s">
        <v>52</v>
      </c>
      <c r="B84" s="2"/>
      <c r="C84" s="2"/>
      <c r="D84" s="10" t="s">
        <v>41</v>
      </c>
      <c r="E84" s="113" t="s">
        <v>51</v>
      </c>
      <c r="F84" s="113"/>
    </row>
    <row r="85" spans="1:7" x14ac:dyDescent="0.25">
      <c r="D85" s="112"/>
    </row>
    <row r="86" spans="1:7" x14ac:dyDescent="0.25">
      <c r="D86" s="112"/>
    </row>
    <row r="87" spans="1:7" x14ac:dyDescent="0.25">
      <c r="D87" s="112"/>
    </row>
    <row r="88" spans="1:7" x14ac:dyDescent="0.25">
      <c r="D88" s="112"/>
    </row>
    <row r="89" spans="1:7" x14ac:dyDescent="0.25">
      <c r="D89" s="112"/>
    </row>
    <row r="90" spans="1:7" x14ac:dyDescent="0.25">
      <c r="A90" s="111" t="s">
        <v>43</v>
      </c>
      <c r="B90" s="111"/>
      <c r="C90" s="111"/>
      <c r="D90" s="105" t="s">
        <v>44</v>
      </c>
      <c r="E90" s="111" t="s">
        <v>50</v>
      </c>
      <c r="F90" s="111"/>
      <c r="G90" s="110"/>
    </row>
    <row r="91" spans="1:7" x14ac:dyDescent="0.25">
      <c r="A91" s="109" t="s">
        <v>46</v>
      </c>
      <c r="B91" s="109"/>
      <c r="C91" s="109"/>
      <c r="D91" s="108" t="s">
        <v>47</v>
      </c>
      <c r="E91" s="107" t="s">
        <v>48</v>
      </c>
      <c r="F91" s="107"/>
    </row>
    <row r="92" spans="1:7" x14ac:dyDescent="0.25">
      <c r="A92" s="106" t="s">
        <v>49</v>
      </c>
      <c r="B92" s="106"/>
      <c r="C92" s="106"/>
      <c r="D92" s="10"/>
    </row>
    <row r="95" spans="1:7" ht="30.75" customHeight="1" x14ac:dyDescent="0.25"/>
    <row r="96" spans="1:7" ht="15" customHeight="1" x14ac:dyDescent="0.25"/>
    <row r="97" ht="15" customHeight="1" x14ac:dyDescent="0.25"/>
    <row r="99" ht="29.25" customHeight="1" x14ac:dyDescent="0.25"/>
    <row r="100" ht="29.25" customHeight="1" x14ac:dyDescent="0.25"/>
    <row r="103" ht="29.25" customHeight="1" x14ac:dyDescent="0.25"/>
    <row r="104" ht="28.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12">
    <mergeCell ref="A1:E1"/>
    <mergeCell ref="A2:E2"/>
    <mergeCell ref="A3:E3"/>
    <mergeCell ref="A4:E4"/>
    <mergeCell ref="A5:E5"/>
    <mergeCell ref="A92:C92"/>
    <mergeCell ref="E90:F90"/>
    <mergeCell ref="A84:C84"/>
    <mergeCell ref="E91:F91"/>
    <mergeCell ref="A90:C90"/>
    <mergeCell ref="A6:E6"/>
    <mergeCell ref="A91:C91"/>
  </mergeCells>
  <printOptions horizontalCentered="1"/>
  <pageMargins left="0.70866141732283472" right="0.70866141732283472" top="0.74803149606299213" bottom="0.74803149606299213" header="0.31496062992125984" footer="0.31496062992125984"/>
  <pageSetup scale="65" fitToWidth="0" orientation="portrait" r:id="rId1"/>
  <headerFooter>
    <oddFooter>&amp;L&amp;F&amp;RPágina  &amp;P  de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1"/>
  <sheetViews>
    <sheetView topLeftCell="A88" zoomScaleNormal="100" zoomScaleSheetLayoutView="100" workbookViewId="0">
      <selection activeCell="B108" sqref="B108"/>
    </sheetView>
  </sheetViews>
  <sheetFormatPr baseColWidth="10" defaultColWidth="26.85546875" defaultRowHeight="15" x14ac:dyDescent="0.25"/>
  <cols>
    <col min="1" max="1" width="17.5703125" bestFit="1" customWidth="1"/>
    <col min="2" max="2" width="8.42578125" bestFit="1" customWidth="1"/>
    <col min="3" max="3" width="8" bestFit="1" customWidth="1"/>
    <col min="4" max="4" width="64.5703125" customWidth="1"/>
    <col min="5" max="5" width="23" customWidth="1"/>
    <col min="6" max="6" width="6" customWidth="1"/>
    <col min="7" max="7" width="6" bestFit="1" customWidth="1"/>
    <col min="8" max="8" width="6.5703125" bestFit="1" customWidth="1"/>
    <col min="9" max="9" width="6" hidden="1" customWidth="1"/>
    <col min="10" max="10" width="6" bestFit="1" customWidth="1"/>
    <col min="11" max="11" width="11.42578125" customWidth="1"/>
    <col min="12" max="12" width="13.140625" customWidth="1"/>
    <col min="13" max="16" width="12.7109375" bestFit="1" customWidth="1"/>
    <col min="17" max="17" width="13.42578125" customWidth="1"/>
    <col min="18" max="18" width="12.7109375" bestFit="1" customWidth="1"/>
    <col min="19" max="19" width="12.7109375" customWidth="1"/>
    <col min="20" max="20" width="12.7109375" bestFit="1" customWidth="1"/>
    <col min="21" max="21" width="11.7109375" customWidth="1"/>
    <col min="22" max="22" width="12.7109375" bestFit="1" customWidth="1"/>
    <col min="23" max="23" width="11.42578125" customWidth="1"/>
    <col min="24" max="24" width="13.7109375" bestFit="1" customWidth="1"/>
    <col min="25" max="25" width="11.42578125" customWidth="1"/>
    <col min="26" max="26" width="12.7109375" bestFit="1" customWidth="1"/>
    <col min="27" max="27" width="13.7109375" bestFit="1" customWidth="1"/>
    <col min="28" max="29" width="12.7109375" bestFit="1" customWidth="1"/>
    <col min="30" max="30" width="13.7109375" bestFit="1" customWidth="1"/>
    <col min="31" max="111" width="11.42578125" customWidth="1"/>
  </cols>
  <sheetData>
    <row r="1" spans="1:3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3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3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35" x14ac:dyDescent="0.2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35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</row>
    <row r="8" spans="1:35" ht="30" x14ac:dyDescent="0.25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6" t="s">
        <v>11</v>
      </c>
      <c r="G8" s="7" t="s">
        <v>12</v>
      </c>
      <c r="H8" s="7" t="s">
        <v>13</v>
      </c>
      <c r="I8" s="8" t="s">
        <v>14</v>
      </c>
      <c r="J8" s="9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  <c r="Q8" t="s">
        <v>20</v>
      </c>
      <c r="R8" t="s">
        <v>21</v>
      </c>
      <c r="S8" t="s">
        <v>22</v>
      </c>
      <c r="T8" t="s">
        <v>23</v>
      </c>
      <c r="U8" t="s">
        <v>24</v>
      </c>
      <c r="V8" t="s">
        <v>25</v>
      </c>
      <c r="W8" t="s">
        <v>26</v>
      </c>
      <c r="X8" t="s">
        <v>27</v>
      </c>
      <c r="Z8" s="10" t="s">
        <v>28</v>
      </c>
      <c r="AA8" s="10" t="s">
        <v>29</v>
      </c>
      <c r="AB8" s="10" t="s">
        <v>30</v>
      </c>
      <c r="AC8" s="10" t="s">
        <v>31</v>
      </c>
      <c r="AD8" s="10" t="s">
        <v>32</v>
      </c>
      <c r="AF8" s="10" t="s">
        <v>33</v>
      </c>
      <c r="AG8" s="10" t="s">
        <v>34</v>
      </c>
      <c r="AH8" s="10" t="s">
        <v>35</v>
      </c>
      <c r="AI8" s="10" t="s">
        <v>36</v>
      </c>
    </row>
    <row r="9" spans="1:35" x14ac:dyDescent="0.25">
      <c r="A9" s="11" t="s">
        <v>37</v>
      </c>
      <c r="B9" s="12">
        <v>2000</v>
      </c>
      <c r="C9" s="13">
        <v>21101</v>
      </c>
      <c r="D9" s="11" t="str">
        <f>VLOOKUP(C9,'[1]Catálogo de partidas'!A1:B259,2,0)</f>
        <v>MATERIALES Y ÚTILES DE OFICINA</v>
      </c>
      <c r="E9" s="14">
        <v>2701548</v>
      </c>
      <c r="F9" s="15">
        <v>9</v>
      </c>
      <c r="G9" s="16">
        <v>16</v>
      </c>
      <c r="H9" s="16">
        <v>67</v>
      </c>
      <c r="I9" s="16">
        <v>8.3800835669031223E-2</v>
      </c>
      <c r="J9" s="17">
        <v>8</v>
      </c>
      <c r="K9">
        <v>21101</v>
      </c>
      <c r="L9" s="18">
        <v>51476.02</v>
      </c>
      <c r="M9" s="18">
        <v>119085</v>
      </c>
      <c r="N9" s="18">
        <v>76313</v>
      </c>
      <c r="O9" s="18">
        <v>102095</v>
      </c>
      <c r="P9" s="18">
        <v>216109</v>
      </c>
      <c r="Q9" s="18">
        <v>102630</v>
      </c>
      <c r="R9" s="18">
        <v>1374630</v>
      </c>
      <c r="S9" s="18">
        <v>162243</v>
      </c>
      <c r="T9" s="18">
        <v>270575</v>
      </c>
      <c r="U9" s="18">
        <v>121250.98</v>
      </c>
      <c r="V9" s="18">
        <v>91756</v>
      </c>
      <c r="W9" s="18">
        <v>13385</v>
      </c>
      <c r="X9" s="18">
        <v>2701548</v>
      </c>
      <c r="Z9" s="18">
        <f>L9+M9+N9</f>
        <v>246874.02</v>
      </c>
      <c r="AA9" s="18">
        <f>O9+P9+Q9</f>
        <v>420834</v>
      </c>
      <c r="AB9" s="18">
        <f>R9+S9+T9</f>
        <v>1807448</v>
      </c>
      <c r="AC9" s="18">
        <f>U9+V9+W9</f>
        <v>226391.97999999998</v>
      </c>
      <c r="AD9" s="18">
        <f>SUM(Z9:AC9)</f>
        <v>2701548</v>
      </c>
      <c r="AF9" s="19">
        <f>Z9/X9</f>
        <v>9.138242962923479E-2</v>
      </c>
      <c r="AG9" s="19">
        <f>AA9/X9</f>
        <v>0.15577513336798013</v>
      </c>
      <c r="AH9" s="19">
        <f>AB9/X9</f>
        <v>0.66904160133375379</v>
      </c>
      <c r="AI9" s="19">
        <f>AC9/X9</f>
        <v>8.3800835669031223E-2</v>
      </c>
    </row>
    <row r="10" spans="1:35" x14ac:dyDescent="0.25">
      <c r="A10" s="20" t="s">
        <v>37</v>
      </c>
      <c r="B10" s="21">
        <v>2000</v>
      </c>
      <c r="C10" s="22">
        <v>21201</v>
      </c>
      <c r="D10" s="20" t="str">
        <f>VLOOKUP(C10,'[1]Catálogo de partidas'!A2:B260,2,0)</f>
        <v>MATERIALES Y ÚTILES DE IMPRESIÓN Y REPRODUCCIÓN</v>
      </c>
      <c r="E10" s="23">
        <v>781701</v>
      </c>
      <c r="F10" s="24">
        <v>13</v>
      </c>
      <c r="G10" s="25">
        <v>35</v>
      </c>
      <c r="H10" s="25">
        <v>35</v>
      </c>
      <c r="I10" s="25">
        <v>0.16970171459419905</v>
      </c>
      <c r="J10" s="26">
        <v>17</v>
      </c>
      <c r="K10">
        <v>21201</v>
      </c>
      <c r="L10" s="18">
        <v>9708</v>
      </c>
      <c r="M10" s="18">
        <v>44479</v>
      </c>
      <c r="N10" s="18">
        <v>48218</v>
      </c>
      <c r="O10" s="18">
        <v>177312</v>
      </c>
      <c r="P10" s="18">
        <v>59224</v>
      </c>
      <c r="Q10" s="18">
        <v>39700</v>
      </c>
      <c r="R10" s="18">
        <v>139568</v>
      </c>
      <c r="S10" s="18">
        <v>72456</v>
      </c>
      <c r="T10" s="18">
        <v>58380</v>
      </c>
      <c r="U10" s="18">
        <v>68368</v>
      </c>
      <c r="V10" s="18">
        <v>60528</v>
      </c>
      <c r="W10" s="18">
        <v>3760</v>
      </c>
      <c r="X10" s="18">
        <v>781701</v>
      </c>
      <c r="Z10" s="18">
        <f t="shared" ref="Z10:Z41" si="0">L10+M10+N10</f>
        <v>102405</v>
      </c>
      <c r="AA10" s="18">
        <f t="shared" ref="AA10:AA41" si="1">O10+P10+Q10</f>
        <v>276236</v>
      </c>
      <c r="AB10" s="18">
        <f t="shared" ref="AB10:AB41" si="2">R10+S10+T10</f>
        <v>270404</v>
      </c>
      <c r="AC10" s="18">
        <f t="shared" ref="AC10:AC41" si="3">U10+V10+W10</f>
        <v>132656</v>
      </c>
      <c r="AD10" s="18">
        <f t="shared" ref="AD10:AD41" si="4">SUM(Z10:AC10)</f>
        <v>781701</v>
      </c>
      <c r="AF10" s="19">
        <f t="shared" ref="AF10:AF41" si="5">Z10/X10</f>
        <v>0.13100277471821067</v>
      </c>
      <c r="AG10" s="19">
        <f t="shared" ref="AG10:AG41" si="6">AA10/X10</f>
        <v>0.35337808190088027</v>
      </c>
      <c r="AH10" s="19">
        <f t="shared" ref="AH10:AH41" si="7">AB10/X10</f>
        <v>0.34591742878671</v>
      </c>
      <c r="AI10" s="19">
        <f t="shared" ref="AI10:AI41" si="8">AC10/X10</f>
        <v>0.16970171459419905</v>
      </c>
    </row>
    <row r="11" spans="1:35" x14ac:dyDescent="0.25">
      <c r="A11" s="20" t="s">
        <v>37</v>
      </c>
      <c r="B11" s="21">
        <v>2000</v>
      </c>
      <c r="C11" s="22">
        <v>21301</v>
      </c>
      <c r="D11" s="20" t="str">
        <f>VLOOKUP(C11,'[1]Catálogo de partidas'!A3:B261,2,0)</f>
        <v>MATERIAL ESTADÍSTICO Y GEOGRÁFICO</v>
      </c>
      <c r="E11" s="23">
        <v>50520</v>
      </c>
      <c r="F11" s="24">
        <v>10</v>
      </c>
      <c r="G11" s="25">
        <v>35</v>
      </c>
      <c r="H11" s="25">
        <v>35</v>
      </c>
      <c r="I11" s="25"/>
      <c r="J11" s="26">
        <v>19</v>
      </c>
      <c r="K11">
        <v>21301</v>
      </c>
      <c r="L11" s="18"/>
      <c r="M11" s="18"/>
      <c r="N11" s="18">
        <v>5000</v>
      </c>
      <c r="O11" s="18">
        <v>7855</v>
      </c>
      <c r="P11" s="18">
        <v>5000</v>
      </c>
      <c r="Q11" s="18">
        <v>5000</v>
      </c>
      <c r="R11" s="18">
        <v>7855</v>
      </c>
      <c r="S11" s="18">
        <v>5000</v>
      </c>
      <c r="T11" s="18">
        <v>5000</v>
      </c>
      <c r="U11" s="18">
        <v>5000</v>
      </c>
      <c r="V11" s="18">
        <v>4810</v>
      </c>
      <c r="W11" s="18">
        <v>0</v>
      </c>
      <c r="X11" s="18">
        <f>SUM(L11:W11)</f>
        <v>50520</v>
      </c>
      <c r="Z11" s="18">
        <f>L11+M11+N11</f>
        <v>5000</v>
      </c>
      <c r="AA11" s="18">
        <f>SUM(O11:Q11)</f>
        <v>17855</v>
      </c>
      <c r="AB11" s="18">
        <f>SUM(R11:T11)</f>
        <v>17855</v>
      </c>
      <c r="AC11" s="18">
        <f>SUM(U11:W11)</f>
        <v>9810</v>
      </c>
      <c r="AD11" s="18">
        <f>SUM(Z11:AC11)</f>
        <v>50520</v>
      </c>
      <c r="AF11" s="27">
        <f>Z11/X11*100</f>
        <v>9.8970704671417256</v>
      </c>
      <c r="AG11" s="27">
        <f>AA11/X11*100</f>
        <v>35.342438638163102</v>
      </c>
      <c r="AH11" s="27">
        <f>AB11/X11*100</f>
        <v>35.342438638163102</v>
      </c>
      <c r="AI11" s="27">
        <f>AC11/X11*100</f>
        <v>19.418052256532068</v>
      </c>
    </row>
    <row r="12" spans="1:35" ht="30" x14ac:dyDescent="0.25">
      <c r="A12" s="28" t="s">
        <v>37</v>
      </c>
      <c r="B12" s="29">
        <v>2000</v>
      </c>
      <c r="C12" s="30">
        <v>21401</v>
      </c>
      <c r="D12" s="20" t="str">
        <f>VLOOKUP(C12,'[1]Catálogo de partidas'!A3:B261,2,0)</f>
        <v>MATERIALES Y ÚTILES PARA EL PROCESAMIENTO EN EQUIPOS Y BIENES INFORMÁTICOS</v>
      </c>
      <c r="E12" s="23">
        <v>1933390</v>
      </c>
      <c r="F12" s="24">
        <v>17</v>
      </c>
      <c r="G12" s="25">
        <v>22</v>
      </c>
      <c r="H12" s="25">
        <v>45</v>
      </c>
      <c r="I12" s="25">
        <v>0.16374337821132828</v>
      </c>
      <c r="J12" s="26">
        <v>16</v>
      </c>
      <c r="K12">
        <v>21401</v>
      </c>
      <c r="L12" s="18">
        <v>22741.19</v>
      </c>
      <c r="M12" s="18">
        <v>161119</v>
      </c>
      <c r="N12" s="18">
        <v>146545</v>
      </c>
      <c r="O12" s="18">
        <v>149016</v>
      </c>
      <c r="P12" s="18">
        <v>121161</v>
      </c>
      <c r="Q12" s="18">
        <v>146788</v>
      </c>
      <c r="R12" s="18">
        <v>417061</v>
      </c>
      <c r="S12" s="18">
        <v>322647</v>
      </c>
      <c r="T12" s="18">
        <v>129732</v>
      </c>
      <c r="U12" s="18">
        <v>165938</v>
      </c>
      <c r="V12" s="18">
        <v>139893.81</v>
      </c>
      <c r="W12" s="18">
        <v>10748</v>
      </c>
      <c r="X12" s="18">
        <v>1933390</v>
      </c>
      <c r="Z12" s="18">
        <f t="shared" si="0"/>
        <v>330405.19</v>
      </c>
      <c r="AA12" s="18">
        <f t="shared" si="1"/>
        <v>416965</v>
      </c>
      <c r="AB12" s="18">
        <f t="shared" si="2"/>
        <v>869440</v>
      </c>
      <c r="AC12" s="18">
        <f t="shared" si="3"/>
        <v>316579.81</v>
      </c>
      <c r="AD12" s="18">
        <f t="shared" si="4"/>
        <v>1933390</v>
      </c>
      <c r="AF12" s="19">
        <f t="shared" si="5"/>
        <v>0.17089422723816716</v>
      </c>
      <c r="AG12" s="19">
        <f t="shared" si="6"/>
        <v>0.21566523050186459</v>
      </c>
      <c r="AH12" s="19">
        <f t="shared" si="7"/>
        <v>0.44969716404863996</v>
      </c>
      <c r="AI12" s="19">
        <f t="shared" si="8"/>
        <v>0.16374337821132828</v>
      </c>
    </row>
    <row r="13" spans="1:35" x14ac:dyDescent="0.25">
      <c r="A13" s="20" t="s">
        <v>37</v>
      </c>
      <c r="B13" s="21">
        <v>2000</v>
      </c>
      <c r="C13" s="22">
        <v>21501</v>
      </c>
      <c r="D13" s="20" t="str">
        <f>VLOOKUP(C13,'[1]Catálogo de partidas'!A4:B262,2,0)</f>
        <v>MATERIAL DE APOYO INFORMATIVO</v>
      </c>
      <c r="E13" s="23">
        <v>72139</v>
      </c>
      <c r="F13" s="24">
        <v>32</v>
      </c>
      <c r="G13" s="25">
        <v>59</v>
      </c>
      <c r="H13" s="25">
        <v>9</v>
      </c>
      <c r="I13" s="25">
        <v>0</v>
      </c>
      <c r="J13" s="26">
        <v>0</v>
      </c>
      <c r="K13">
        <v>21501</v>
      </c>
      <c r="L13" s="18"/>
      <c r="M13" s="18">
        <v>22289</v>
      </c>
      <c r="N13" s="18">
        <v>1000</v>
      </c>
      <c r="O13" s="18">
        <v>3850</v>
      </c>
      <c r="P13" s="18">
        <v>9700</v>
      </c>
      <c r="Q13" s="18">
        <v>28800</v>
      </c>
      <c r="R13" s="18">
        <v>5000</v>
      </c>
      <c r="S13" s="18"/>
      <c r="T13" s="18">
        <v>1500</v>
      </c>
      <c r="U13" s="18"/>
      <c r="V13" s="18"/>
      <c r="W13" s="18"/>
      <c r="X13" s="18">
        <v>72139</v>
      </c>
      <c r="Z13" s="18">
        <f t="shared" si="0"/>
        <v>23289</v>
      </c>
      <c r="AA13" s="18">
        <f t="shared" si="1"/>
        <v>42350</v>
      </c>
      <c r="AB13" s="18">
        <f t="shared" si="2"/>
        <v>6500</v>
      </c>
      <c r="AC13" s="18">
        <f t="shared" si="3"/>
        <v>0</v>
      </c>
      <c r="AD13" s="18">
        <f t="shared" si="4"/>
        <v>72139</v>
      </c>
      <c r="AF13" s="19">
        <f t="shared" si="5"/>
        <v>0.32283508227172542</v>
      </c>
      <c r="AG13" s="19">
        <f t="shared" si="6"/>
        <v>0.58706109039493204</v>
      </c>
      <c r="AH13" s="19">
        <f t="shared" si="7"/>
        <v>9.0103827333342573E-2</v>
      </c>
      <c r="AI13" s="19">
        <f t="shared" si="8"/>
        <v>0</v>
      </c>
    </row>
    <row r="14" spans="1:35" ht="30" x14ac:dyDescent="0.25">
      <c r="A14" s="28" t="s">
        <v>37</v>
      </c>
      <c r="B14" s="29">
        <v>2000</v>
      </c>
      <c r="C14" s="30">
        <v>21502</v>
      </c>
      <c r="D14" s="20" t="str">
        <f>VLOOKUP(C14,'[1]Catálogo de partidas'!A5:B263,2,0)</f>
        <v>MATERIAL PARA INFORMACIÓN EN ACTIVIDADES DE INVESTIGACIÓN CIENTÍFICA Y TECNOLÓGICA</v>
      </c>
      <c r="E14" s="23">
        <v>53037</v>
      </c>
      <c r="F14" s="24">
        <v>18</v>
      </c>
      <c r="G14" s="25">
        <v>33</v>
      </c>
      <c r="H14" s="25">
        <v>37</v>
      </c>
      <c r="I14" s="25"/>
      <c r="J14" s="26">
        <v>12</v>
      </c>
      <c r="K14">
        <v>21502</v>
      </c>
      <c r="L14" s="18">
        <v>0</v>
      </c>
      <c r="M14" s="18">
        <v>5600</v>
      </c>
      <c r="N14" s="18">
        <v>4000</v>
      </c>
      <c r="O14" s="18">
        <v>6600</v>
      </c>
      <c r="P14" s="18">
        <v>3417</v>
      </c>
      <c r="Q14" s="18">
        <v>7600</v>
      </c>
      <c r="R14" s="18">
        <v>6000</v>
      </c>
      <c r="S14" s="18">
        <v>7600</v>
      </c>
      <c r="T14" s="18">
        <v>6000</v>
      </c>
      <c r="U14" s="18">
        <v>6220</v>
      </c>
      <c r="V14" s="18">
        <v>0</v>
      </c>
      <c r="W14" s="18">
        <v>0</v>
      </c>
      <c r="X14" s="18">
        <f>SUM(L14:W14)</f>
        <v>53037</v>
      </c>
      <c r="Z14" s="18">
        <f t="shared" si="0"/>
        <v>9600</v>
      </c>
      <c r="AA14" s="18">
        <f t="shared" si="1"/>
        <v>17617</v>
      </c>
      <c r="AB14" s="18">
        <f>SUM(R14:T14)</f>
        <v>19600</v>
      </c>
      <c r="AC14" s="18">
        <f>SUM(U14:W14)</f>
        <v>6220</v>
      </c>
      <c r="AD14" s="18">
        <f t="shared" si="4"/>
        <v>53037</v>
      </c>
      <c r="AF14" s="27">
        <f>Z14/X14*100</f>
        <v>18.100571299281633</v>
      </c>
      <c r="AG14" s="27">
        <f>AA14/X14*100</f>
        <v>33.216433810358808</v>
      </c>
      <c r="AH14" s="27">
        <f>AB14/X14*100</f>
        <v>36.955333069366667</v>
      </c>
      <c r="AI14" s="27">
        <f>AC14/X14*100</f>
        <v>11.727661820992893</v>
      </c>
    </row>
    <row r="15" spans="1:35" x14ac:dyDescent="0.25">
      <c r="A15" s="20" t="s">
        <v>37</v>
      </c>
      <c r="B15" s="21">
        <v>2000</v>
      </c>
      <c r="C15" s="22">
        <v>21601</v>
      </c>
      <c r="D15" s="20" t="str">
        <f>VLOOKUP(C15,'[1]Catálogo de partidas'!A5:B263,2,0)</f>
        <v>MATERIAL DE LIMPIEZA</v>
      </c>
      <c r="E15" s="23">
        <v>2036703</v>
      </c>
      <c r="F15" s="24">
        <v>20</v>
      </c>
      <c r="G15" s="25">
        <v>31</v>
      </c>
      <c r="H15" s="25">
        <v>30</v>
      </c>
      <c r="I15" s="25">
        <v>0.19217676804129027</v>
      </c>
      <c r="J15" s="26">
        <v>19</v>
      </c>
      <c r="K15">
        <v>21601</v>
      </c>
      <c r="L15" s="18">
        <v>29794.15</v>
      </c>
      <c r="M15" s="18">
        <v>137740</v>
      </c>
      <c r="N15" s="18">
        <v>238180.85</v>
      </c>
      <c r="O15" s="18">
        <v>208042</v>
      </c>
      <c r="P15" s="18">
        <v>209447</v>
      </c>
      <c r="Q15" s="18">
        <v>208928</v>
      </c>
      <c r="R15" s="18">
        <v>204952</v>
      </c>
      <c r="S15" s="18">
        <v>205934</v>
      </c>
      <c r="T15" s="18">
        <v>202278</v>
      </c>
      <c r="U15" s="18">
        <v>203343</v>
      </c>
      <c r="V15" s="18">
        <v>169586</v>
      </c>
      <c r="W15" s="18">
        <v>18478</v>
      </c>
      <c r="X15" s="18">
        <v>2036703</v>
      </c>
      <c r="Z15" s="18">
        <f t="shared" si="0"/>
        <v>405715</v>
      </c>
      <c r="AA15" s="18">
        <f t="shared" si="1"/>
        <v>626417</v>
      </c>
      <c r="AB15" s="18">
        <f t="shared" si="2"/>
        <v>613164</v>
      </c>
      <c r="AC15" s="18">
        <f t="shared" si="3"/>
        <v>391407</v>
      </c>
      <c r="AD15" s="18">
        <f t="shared" si="4"/>
        <v>2036703</v>
      </c>
      <c r="AF15" s="19">
        <f t="shared" si="5"/>
        <v>0.19920184729928714</v>
      </c>
      <c r="AG15" s="19">
        <f t="shared" si="6"/>
        <v>0.30756423494245355</v>
      </c>
      <c r="AH15" s="19">
        <f t="shared" si="7"/>
        <v>0.30105714971696906</v>
      </c>
      <c r="AI15" s="19">
        <f t="shared" si="8"/>
        <v>0.19217676804129027</v>
      </c>
    </row>
    <row r="16" spans="1:35" ht="30" x14ac:dyDescent="0.25">
      <c r="A16" s="28" t="s">
        <v>37</v>
      </c>
      <c r="B16" s="29">
        <v>2000</v>
      </c>
      <c r="C16" s="30">
        <v>22104</v>
      </c>
      <c r="D16" s="20" t="str">
        <f>VLOOKUP(C16,'[1]Catálogo de partidas'!A6:B264,2,0)</f>
        <v>PRODUCTOS ALIMENTICIOS PARA EL PERSONAL EN LAS INSTALACIONES DE LAS DEPENDENCIAS Y ENTIDADES</v>
      </c>
      <c r="E16" s="23">
        <v>749304</v>
      </c>
      <c r="F16" s="24">
        <v>30</v>
      </c>
      <c r="G16" s="25">
        <v>30</v>
      </c>
      <c r="H16" s="25">
        <v>23</v>
      </c>
      <c r="I16" s="25">
        <v>0.16341242005914824</v>
      </c>
      <c r="J16" s="26">
        <v>16</v>
      </c>
      <c r="K16">
        <v>22104</v>
      </c>
      <c r="L16" s="18">
        <v>70597.42</v>
      </c>
      <c r="M16" s="18">
        <v>82015</v>
      </c>
      <c r="N16" s="18">
        <v>75598</v>
      </c>
      <c r="O16" s="18">
        <v>69311</v>
      </c>
      <c r="P16" s="18">
        <v>75951</v>
      </c>
      <c r="Q16" s="18">
        <v>77340</v>
      </c>
      <c r="R16" s="18">
        <v>68448</v>
      </c>
      <c r="S16" s="18">
        <v>60766</v>
      </c>
      <c r="T16" s="18">
        <v>46832</v>
      </c>
      <c r="U16" s="18">
        <v>45423</v>
      </c>
      <c r="V16" s="18">
        <v>68798.58</v>
      </c>
      <c r="W16" s="18">
        <v>8224</v>
      </c>
      <c r="X16" s="18">
        <v>749303.99999999988</v>
      </c>
      <c r="Z16" s="18">
        <f t="shared" si="0"/>
        <v>228210.41999999998</v>
      </c>
      <c r="AA16" s="18">
        <f t="shared" si="1"/>
        <v>222602</v>
      </c>
      <c r="AB16" s="18">
        <f t="shared" si="2"/>
        <v>176046</v>
      </c>
      <c r="AC16" s="18">
        <f t="shared" si="3"/>
        <v>122445.58</v>
      </c>
      <c r="AD16" s="18">
        <f t="shared" si="4"/>
        <v>749303.99999999988</v>
      </c>
      <c r="AF16" s="19">
        <f t="shared" si="5"/>
        <v>0.30456319464463022</v>
      </c>
      <c r="AG16" s="19">
        <f t="shared" si="6"/>
        <v>0.29707835538045979</v>
      </c>
      <c r="AH16" s="19">
        <f t="shared" si="7"/>
        <v>0.23494602991576186</v>
      </c>
      <c r="AI16" s="19">
        <f t="shared" si="8"/>
        <v>0.16341242005914824</v>
      </c>
    </row>
    <row r="17" spans="1:35" x14ac:dyDescent="0.25">
      <c r="A17" s="20" t="s">
        <v>37</v>
      </c>
      <c r="B17" s="21">
        <v>2000</v>
      </c>
      <c r="C17" s="22">
        <v>22301</v>
      </c>
      <c r="D17" s="20" t="str">
        <f>VLOOKUP(C17,'[1]Catálogo de partidas'!A7:B265,2,0)</f>
        <v>UTENSILIOS PARA EL SERVICIO DE ALIMENTACIÓN</v>
      </c>
      <c r="E17" s="23">
        <v>4000</v>
      </c>
      <c r="F17" s="24">
        <v>25</v>
      </c>
      <c r="G17" s="25">
        <v>25</v>
      </c>
      <c r="H17" s="25">
        <v>50</v>
      </c>
      <c r="I17" s="25">
        <v>0</v>
      </c>
      <c r="J17" s="26">
        <v>0</v>
      </c>
      <c r="K17">
        <v>22301</v>
      </c>
      <c r="L17" s="18"/>
      <c r="M17" s="18"/>
      <c r="N17" s="18">
        <v>1000</v>
      </c>
      <c r="O17" s="18"/>
      <c r="P17" s="18">
        <v>1000</v>
      </c>
      <c r="Q17" s="18"/>
      <c r="R17" s="18">
        <v>1000</v>
      </c>
      <c r="S17" s="18"/>
      <c r="T17" s="18">
        <v>1000</v>
      </c>
      <c r="U17" s="18"/>
      <c r="V17" s="18"/>
      <c r="W17" s="18"/>
      <c r="X17" s="18">
        <v>4000</v>
      </c>
      <c r="Z17" s="18">
        <f t="shared" si="0"/>
        <v>1000</v>
      </c>
      <c r="AA17" s="18">
        <f t="shared" si="1"/>
        <v>1000</v>
      </c>
      <c r="AB17" s="18">
        <f t="shared" si="2"/>
        <v>2000</v>
      </c>
      <c r="AC17" s="18">
        <f t="shared" si="3"/>
        <v>0</v>
      </c>
      <c r="AD17" s="18">
        <f t="shared" si="4"/>
        <v>4000</v>
      </c>
      <c r="AF17" s="19">
        <f t="shared" si="5"/>
        <v>0.25</v>
      </c>
      <c r="AG17" s="19">
        <f t="shared" si="6"/>
        <v>0.25</v>
      </c>
      <c r="AH17" s="19">
        <f t="shared" si="7"/>
        <v>0.5</v>
      </c>
      <c r="AI17" s="19">
        <f t="shared" si="8"/>
        <v>0</v>
      </c>
    </row>
    <row r="18" spans="1:35" x14ac:dyDescent="0.25">
      <c r="A18" s="20" t="s">
        <v>37</v>
      </c>
      <c r="B18" s="21">
        <v>2000</v>
      </c>
      <c r="C18" s="22">
        <v>24101</v>
      </c>
      <c r="D18" s="20" t="str">
        <f>VLOOKUP(C18,'[1]Catálogo de partidas'!A8:B266,2,0)</f>
        <v>PRODUCTOS MINERALES NO METÁLICOS</v>
      </c>
      <c r="E18" s="23">
        <v>130016</v>
      </c>
      <c r="F18" s="24">
        <v>30</v>
      </c>
      <c r="G18" s="25">
        <v>40</v>
      </c>
      <c r="H18" s="25">
        <v>26</v>
      </c>
      <c r="I18" s="25">
        <v>4.6148166379522522E-2</v>
      </c>
      <c r="J18" s="26">
        <v>5</v>
      </c>
      <c r="K18">
        <v>24101</v>
      </c>
      <c r="L18" s="18">
        <v>2000</v>
      </c>
      <c r="M18" s="18">
        <v>15103</v>
      </c>
      <c r="N18" s="18">
        <v>22000</v>
      </c>
      <c r="O18" s="18">
        <v>14500</v>
      </c>
      <c r="P18" s="18">
        <v>5070</v>
      </c>
      <c r="Q18" s="18">
        <v>32000</v>
      </c>
      <c r="R18" s="18">
        <v>3000</v>
      </c>
      <c r="S18" s="18">
        <v>18343</v>
      </c>
      <c r="T18" s="18">
        <v>12000</v>
      </c>
      <c r="U18" s="18">
        <v>3000</v>
      </c>
      <c r="V18" s="18">
        <v>3000</v>
      </c>
      <c r="W18" s="18"/>
      <c r="X18" s="18">
        <v>130016</v>
      </c>
      <c r="Z18" s="18">
        <f t="shared" si="0"/>
        <v>39103</v>
      </c>
      <c r="AA18" s="18">
        <f t="shared" si="1"/>
        <v>51570</v>
      </c>
      <c r="AB18" s="18">
        <f t="shared" si="2"/>
        <v>33343</v>
      </c>
      <c r="AC18" s="18">
        <f t="shared" si="3"/>
        <v>6000</v>
      </c>
      <c r="AD18" s="18">
        <f t="shared" si="4"/>
        <v>130016</v>
      </c>
      <c r="AF18" s="19">
        <f t="shared" si="5"/>
        <v>0.30075529165641152</v>
      </c>
      <c r="AG18" s="19">
        <f t="shared" si="6"/>
        <v>0.39664349003199606</v>
      </c>
      <c r="AH18" s="19">
        <f t="shared" si="7"/>
        <v>0.25645305193206991</v>
      </c>
      <c r="AI18" s="19">
        <f t="shared" si="8"/>
        <v>4.6148166379522522E-2</v>
      </c>
    </row>
    <row r="19" spans="1:35" x14ac:dyDescent="0.25">
      <c r="A19" s="20" t="s">
        <v>37</v>
      </c>
      <c r="B19" s="21">
        <v>2000</v>
      </c>
      <c r="C19" s="22">
        <v>24201</v>
      </c>
      <c r="D19" s="20" t="str">
        <f>VLOOKUP(C19,'[1]Catálogo de partidas'!A9:B267,2,0)</f>
        <v>CEMENTO Y PRODUCTOS DE CONCRETO</v>
      </c>
      <c r="E19" s="23">
        <v>96063</v>
      </c>
      <c r="F19" s="24">
        <v>26</v>
      </c>
      <c r="G19" s="25">
        <v>32</v>
      </c>
      <c r="H19" s="25">
        <v>31</v>
      </c>
      <c r="I19" s="25">
        <v>0.11450818733539449</v>
      </c>
      <c r="J19" s="26">
        <v>11</v>
      </c>
      <c r="K19">
        <v>24201</v>
      </c>
      <c r="L19" s="18"/>
      <c r="M19" s="18">
        <v>17000</v>
      </c>
      <c r="N19" s="18">
        <v>8380</v>
      </c>
      <c r="O19" s="18">
        <v>8290</v>
      </c>
      <c r="P19" s="18">
        <v>16000</v>
      </c>
      <c r="Q19" s="18">
        <v>6000</v>
      </c>
      <c r="R19" s="18">
        <v>8000</v>
      </c>
      <c r="S19" s="18">
        <v>17393</v>
      </c>
      <c r="T19" s="18">
        <v>4000</v>
      </c>
      <c r="U19" s="18">
        <v>5000</v>
      </c>
      <c r="V19" s="18">
        <v>5000</v>
      </c>
      <c r="W19" s="18">
        <v>1000</v>
      </c>
      <c r="X19" s="18">
        <v>96063</v>
      </c>
      <c r="Z19" s="18">
        <f t="shared" si="0"/>
        <v>25380</v>
      </c>
      <c r="AA19" s="18">
        <f t="shared" si="1"/>
        <v>30290</v>
      </c>
      <c r="AB19" s="18">
        <f t="shared" si="2"/>
        <v>29393</v>
      </c>
      <c r="AC19" s="18">
        <f t="shared" si="3"/>
        <v>11000</v>
      </c>
      <c r="AD19" s="18">
        <f t="shared" si="4"/>
        <v>96063</v>
      </c>
      <c r="AF19" s="19">
        <f t="shared" si="5"/>
        <v>0.26420161768839201</v>
      </c>
      <c r="AG19" s="19">
        <f t="shared" si="6"/>
        <v>0.31531390858082714</v>
      </c>
      <c r="AH19" s="19">
        <f t="shared" si="7"/>
        <v>0.30597628639538638</v>
      </c>
      <c r="AI19" s="19">
        <f t="shared" si="8"/>
        <v>0.11450818733539449</v>
      </c>
    </row>
    <row r="20" spans="1:35" x14ac:dyDescent="0.25">
      <c r="A20" s="20" t="s">
        <v>37</v>
      </c>
      <c r="B20" s="21">
        <v>2000</v>
      </c>
      <c r="C20" s="22">
        <v>24301</v>
      </c>
      <c r="D20" s="20" t="str">
        <f>VLOOKUP(C20,'[1]Catálogo de partidas'!A10:B268,2,0)</f>
        <v>CAL, YESO Y PRODUCTOS DE YESO</v>
      </c>
      <c r="E20" s="23">
        <v>112262</v>
      </c>
      <c r="F20" s="24">
        <v>37</v>
      </c>
      <c r="G20" s="25">
        <v>37</v>
      </c>
      <c r="H20" s="25">
        <v>19</v>
      </c>
      <c r="I20" s="25">
        <v>6.2354135860754306E-2</v>
      </c>
      <c r="J20" s="26">
        <v>6</v>
      </c>
      <c r="K20">
        <v>24301</v>
      </c>
      <c r="L20" s="18"/>
      <c r="M20" s="18">
        <v>8980</v>
      </c>
      <c r="N20" s="18">
        <v>33000</v>
      </c>
      <c r="O20" s="18">
        <v>4000</v>
      </c>
      <c r="P20" s="18">
        <v>13000</v>
      </c>
      <c r="Q20" s="18">
        <v>24980</v>
      </c>
      <c r="R20" s="18">
        <v>3927</v>
      </c>
      <c r="S20" s="18">
        <v>5375</v>
      </c>
      <c r="T20" s="18">
        <v>12000</v>
      </c>
      <c r="U20" s="18">
        <v>3000</v>
      </c>
      <c r="V20" s="18">
        <v>3000</v>
      </c>
      <c r="W20" s="18">
        <v>1000</v>
      </c>
      <c r="X20" s="18">
        <v>112262</v>
      </c>
      <c r="Z20" s="18">
        <f t="shared" si="0"/>
        <v>41980</v>
      </c>
      <c r="AA20" s="18">
        <f t="shared" si="1"/>
        <v>41980</v>
      </c>
      <c r="AB20" s="18">
        <f t="shared" si="2"/>
        <v>21302</v>
      </c>
      <c r="AC20" s="18">
        <f t="shared" si="3"/>
        <v>7000</v>
      </c>
      <c r="AD20" s="18">
        <f t="shared" si="4"/>
        <v>112262</v>
      </c>
      <c r="AF20" s="19">
        <f t="shared" si="5"/>
        <v>0.37394666049063796</v>
      </c>
      <c r="AG20" s="19">
        <f t="shared" si="6"/>
        <v>0.37394666049063796</v>
      </c>
      <c r="AH20" s="19">
        <f t="shared" si="7"/>
        <v>0.18975254315796974</v>
      </c>
      <c r="AI20" s="19">
        <f t="shared" si="8"/>
        <v>6.2354135860754306E-2</v>
      </c>
    </row>
    <row r="21" spans="1:35" x14ac:dyDescent="0.25">
      <c r="A21" s="20" t="s">
        <v>37</v>
      </c>
      <c r="B21" s="21">
        <v>2000</v>
      </c>
      <c r="C21" s="22">
        <v>24401</v>
      </c>
      <c r="D21" s="20" t="str">
        <f>VLOOKUP(C21,'[1]Catálogo de partidas'!A11:B269,2,0)</f>
        <v>MADERA Y PRODUCTOS DE MADERA</v>
      </c>
      <c r="E21" s="23">
        <v>134580</v>
      </c>
      <c r="F21" s="24">
        <v>32</v>
      </c>
      <c r="G21" s="25">
        <v>31</v>
      </c>
      <c r="H21" s="25">
        <v>32</v>
      </c>
      <c r="I21" s="25">
        <v>5.5892406003863873E-2</v>
      </c>
      <c r="J21" s="26">
        <v>6</v>
      </c>
      <c r="K21">
        <v>24401</v>
      </c>
      <c r="L21" s="18">
        <v>1000</v>
      </c>
      <c r="M21" s="18">
        <v>9495</v>
      </c>
      <c r="N21" s="18">
        <v>32500</v>
      </c>
      <c r="O21" s="18">
        <v>5500</v>
      </c>
      <c r="P21" s="18">
        <v>12500</v>
      </c>
      <c r="Q21" s="18">
        <v>23500</v>
      </c>
      <c r="R21" s="18">
        <v>15636</v>
      </c>
      <c r="S21" s="18">
        <v>3500</v>
      </c>
      <c r="T21" s="18">
        <v>23427</v>
      </c>
      <c r="U21" s="18">
        <v>2500</v>
      </c>
      <c r="V21" s="18">
        <v>5022</v>
      </c>
      <c r="W21" s="18"/>
      <c r="X21" s="18">
        <v>134580</v>
      </c>
      <c r="Z21" s="18">
        <f t="shared" si="0"/>
        <v>42995</v>
      </c>
      <c r="AA21" s="18">
        <f t="shared" si="1"/>
        <v>41500</v>
      </c>
      <c r="AB21" s="18">
        <f t="shared" si="2"/>
        <v>42563</v>
      </c>
      <c r="AC21" s="18">
        <f t="shared" si="3"/>
        <v>7522</v>
      </c>
      <c r="AD21" s="18">
        <f t="shared" si="4"/>
        <v>134580</v>
      </c>
      <c r="AF21" s="19">
        <f t="shared" si="5"/>
        <v>0.31947540496359045</v>
      </c>
      <c r="AG21" s="19">
        <f t="shared" si="6"/>
        <v>0.30836677069401097</v>
      </c>
      <c r="AH21" s="19">
        <f t="shared" si="7"/>
        <v>0.31626541833853472</v>
      </c>
      <c r="AI21" s="19">
        <f t="shared" si="8"/>
        <v>5.5892406003863873E-2</v>
      </c>
    </row>
    <row r="22" spans="1:35" x14ac:dyDescent="0.25">
      <c r="A22" s="20" t="s">
        <v>37</v>
      </c>
      <c r="B22" s="21">
        <v>2000</v>
      </c>
      <c r="C22" s="22">
        <v>24501</v>
      </c>
      <c r="D22" s="20" t="str">
        <f>VLOOKUP(C22,'[1]Catálogo de partidas'!A12:B270,2,0)</f>
        <v>VIDRIO Y PRODUCTOS DE VIDRIO</v>
      </c>
      <c r="E22" s="23">
        <v>27686</v>
      </c>
      <c r="F22" s="24">
        <v>24</v>
      </c>
      <c r="G22" s="25">
        <v>37</v>
      </c>
      <c r="H22" s="25">
        <v>21</v>
      </c>
      <c r="I22" s="25">
        <v>0.18059669146861229</v>
      </c>
      <c r="J22" s="26">
        <v>18</v>
      </c>
      <c r="K22">
        <v>24501</v>
      </c>
      <c r="L22" s="18">
        <v>2640.24</v>
      </c>
      <c r="M22" s="18">
        <v>3000</v>
      </c>
      <c r="N22" s="18">
        <v>1000</v>
      </c>
      <c r="O22" s="18">
        <v>6259</v>
      </c>
      <c r="P22" s="18">
        <v>2000</v>
      </c>
      <c r="Q22" s="18">
        <v>2000</v>
      </c>
      <c r="R22" s="18">
        <v>2286.7600000000002</v>
      </c>
      <c r="S22" s="18">
        <v>2000</v>
      </c>
      <c r="T22" s="18">
        <v>1500</v>
      </c>
      <c r="U22" s="18">
        <v>2500</v>
      </c>
      <c r="V22" s="18">
        <v>2500</v>
      </c>
      <c r="W22" s="18"/>
      <c r="X22" s="18">
        <v>27686</v>
      </c>
      <c r="Z22" s="18">
        <f t="shared" si="0"/>
        <v>6640.24</v>
      </c>
      <c r="AA22" s="18">
        <f t="shared" si="1"/>
        <v>10259</v>
      </c>
      <c r="AB22" s="18">
        <f t="shared" si="2"/>
        <v>5786.76</v>
      </c>
      <c r="AC22" s="18">
        <f t="shared" si="3"/>
        <v>5000</v>
      </c>
      <c r="AD22" s="18">
        <f t="shared" si="4"/>
        <v>27686</v>
      </c>
      <c r="AF22" s="19">
        <f t="shared" si="5"/>
        <v>0.23984107491150761</v>
      </c>
      <c r="AG22" s="19">
        <f t="shared" si="6"/>
        <v>0.37054829155529873</v>
      </c>
      <c r="AH22" s="19">
        <f t="shared" si="7"/>
        <v>0.20901394206458138</v>
      </c>
      <c r="AI22" s="19">
        <f t="shared" si="8"/>
        <v>0.18059669146861229</v>
      </c>
    </row>
    <row r="23" spans="1:35" x14ac:dyDescent="0.25">
      <c r="A23" s="20" t="s">
        <v>37</v>
      </c>
      <c r="B23" s="21">
        <v>2000</v>
      </c>
      <c r="C23" s="22">
        <v>24601</v>
      </c>
      <c r="D23" s="20" t="str">
        <f>VLOOKUP(C23,'[1]Catálogo de partidas'!A13:B271,2,0)</f>
        <v>MATERIAL ELÉCTRICO Y ELECTRÓNICO</v>
      </c>
      <c r="E23" s="23">
        <v>6665408</v>
      </c>
      <c r="F23" s="24">
        <v>14</v>
      </c>
      <c r="G23" s="25">
        <v>37</v>
      </c>
      <c r="H23" s="25">
        <v>34</v>
      </c>
      <c r="I23" s="25">
        <v>0.16106470901706244</v>
      </c>
      <c r="J23" s="26">
        <v>16</v>
      </c>
      <c r="K23">
        <v>24601</v>
      </c>
      <c r="L23" s="18">
        <v>134660.26</v>
      </c>
      <c r="M23" s="18">
        <v>344922</v>
      </c>
      <c r="N23" s="18">
        <v>431223</v>
      </c>
      <c r="O23" s="18">
        <v>502822</v>
      </c>
      <c r="P23" s="18">
        <v>991077.74</v>
      </c>
      <c r="Q23" s="18">
        <v>942879</v>
      </c>
      <c r="R23" s="18">
        <v>802449</v>
      </c>
      <c r="S23" s="18">
        <v>723079</v>
      </c>
      <c r="T23" s="18">
        <v>718734</v>
      </c>
      <c r="U23" s="18">
        <v>726680</v>
      </c>
      <c r="V23" s="18">
        <v>335452</v>
      </c>
      <c r="W23" s="18">
        <v>11430</v>
      </c>
      <c r="X23" s="18">
        <v>6665408</v>
      </c>
      <c r="Z23" s="18">
        <f t="shared" si="0"/>
        <v>910805.26</v>
      </c>
      <c r="AA23" s="18">
        <f t="shared" si="1"/>
        <v>2436778.7400000002</v>
      </c>
      <c r="AB23" s="18">
        <f t="shared" si="2"/>
        <v>2244262</v>
      </c>
      <c r="AC23" s="18">
        <f t="shared" si="3"/>
        <v>1073562</v>
      </c>
      <c r="AD23" s="18">
        <f t="shared" si="4"/>
        <v>6665408</v>
      </c>
      <c r="AF23" s="19">
        <f t="shared" si="5"/>
        <v>0.13664658787579095</v>
      </c>
      <c r="AG23" s="19">
        <f t="shared" si="6"/>
        <v>0.36558583360538471</v>
      </c>
      <c r="AH23" s="19">
        <f t="shared" si="7"/>
        <v>0.33670286950176193</v>
      </c>
      <c r="AI23" s="19">
        <f t="shared" si="8"/>
        <v>0.16106470901706244</v>
      </c>
    </row>
    <row r="24" spans="1:35" x14ac:dyDescent="0.25">
      <c r="A24" s="20" t="s">
        <v>37</v>
      </c>
      <c r="B24" s="21">
        <v>2000</v>
      </c>
      <c r="C24" s="22">
        <v>24701</v>
      </c>
      <c r="D24" s="20" t="str">
        <f>VLOOKUP(C24,'[1]Catálogo de partidas'!A14:B272,2,0)</f>
        <v>ARTÍCULOS METÁLICOS PARA LA CONSTRUCCIÓN</v>
      </c>
      <c r="E24" s="23">
        <v>921314</v>
      </c>
      <c r="F24" s="24">
        <v>12</v>
      </c>
      <c r="G24" s="25">
        <v>61</v>
      </c>
      <c r="H24" s="25">
        <v>26</v>
      </c>
      <c r="I24" s="25">
        <v>1.6281094176361154E-2</v>
      </c>
      <c r="J24" s="26">
        <v>2</v>
      </c>
      <c r="K24">
        <v>24701</v>
      </c>
      <c r="L24" s="18">
        <v>2519.36</v>
      </c>
      <c r="M24" s="18">
        <v>75000</v>
      </c>
      <c r="N24" s="18">
        <v>31000</v>
      </c>
      <c r="O24" s="18">
        <v>177000</v>
      </c>
      <c r="P24" s="18">
        <v>210711</v>
      </c>
      <c r="Q24" s="18">
        <v>174480.64000000001</v>
      </c>
      <c r="R24" s="18">
        <v>211500</v>
      </c>
      <c r="S24" s="18">
        <v>11227</v>
      </c>
      <c r="T24" s="18">
        <v>12876</v>
      </c>
      <c r="U24" s="18">
        <v>9000</v>
      </c>
      <c r="V24" s="18">
        <v>5000</v>
      </c>
      <c r="W24" s="18">
        <v>1000</v>
      </c>
      <c r="X24" s="18">
        <v>921314</v>
      </c>
      <c r="Z24" s="18">
        <f t="shared" si="0"/>
        <v>108519.36</v>
      </c>
      <c r="AA24" s="18">
        <f t="shared" si="1"/>
        <v>562191.64</v>
      </c>
      <c r="AB24" s="18">
        <f t="shared" si="2"/>
        <v>235603</v>
      </c>
      <c r="AC24" s="18">
        <f t="shared" si="3"/>
        <v>15000</v>
      </c>
      <c r="AD24" s="18">
        <f t="shared" si="4"/>
        <v>921314</v>
      </c>
      <c r="AF24" s="19">
        <f t="shared" si="5"/>
        <v>0.11778759467456264</v>
      </c>
      <c r="AG24" s="19">
        <f t="shared" si="6"/>
        <v>0.61020633573352845</v>
      </c>
      <c r="AH24" s="19">
        <f t="shared" si="7"/>
        <v>0.25572497541554778</v>
      </c>
      <c r="AI24" s="19">
        <f t="shared" si="8"/>
        <v>1.6281094176361154E-2</v>
      </c>
    </row>
    <row r="25" spans="1:35" ht="15" customHeight="1" x14ac:dyDescent="0.25">
      <c r="A25" s="20" t="s">
        <v>37</v>
      </c>
      <c r="B25" s="21">
        <v>2000</v>
      </c>
      <c r="C25" s="22">
        <v>24801</v>
      </c>
      <c r="D25" s="20" t="str">
        <f>VLOOKUP(C25,'[1]Catálogo de partidas'!A15:B273,2,0)</f>
        <v>MATERIALES COMPLEMENTARIOS</v>
      </c>
      <c r="E25" s="23">
        <v>68326</v>
      </c>
      <c r="F25" s="24">
        <v>26</v>
      </c>
      <c r="G25" s="25">
        <v>43</v>
      </c>
      <c r="H25" s="25">
        <v>24</v>
      </c>
      <c r="I25" s="25">
        <v>7.3178585018880069E-2</v>
      </c>
      <c r="J25" s="26">
        <v>7</v>
      </c>
      <c r="K25">
        <v>24801</v>
      </c>
      <c r="L25" s="18"/>
      <c r="M25" s="18">
        <v>9000</v>
      </c>
      <c r="N25" s="18">
        <v>8500</v>
      </c>
      <c r="O25" s="18">
        <v>15426</v>
      </c>
      <c r="P25" s="18">
        <v>3900</v>
      </c>
      <c r="Q25" s="18">
        <v>10000</v>
      </c>
      <c r="R25" s="18">
        <v>4000</v>
      </c>
      <c r="S25" s="18">
        <v>10500</v>
      </c>
      <c r="T25" s="18">
        <v>2000</v>
      </c>
      <c r="U25" s="18">
        <v>2500</v>
      </c>
      <c r="V25" s="18">
        <v>2500</v>
      </c>
      <c r="W25" s="18"/>
      <c r="X25" s="18">
        <v>68326</v>
      </c>
      <c r="Z25" s="18">
        <f t="shared" si="0"/>
        <v>17500</v>
      </c>
      <c r="AA25" s="18">
        <f t="shared" si="1"/>
        <v>29326</v>
      </c>
      <c r="AB25" s="18">
        <f t="shared" si="2"/>
        <v>16500</v>
      </c>
      <c r="AC25" s="18">
        <f t="shared" si="3"/>
        <v>5000</v>
      </c>
      <c r="AD25" s="18">
        <f t="shared" si="4"/>
        <v>68326</v>
      </c>
      <c r="AF25" s="19">
        <f t="shared" si="5"/>
        <v>0.25612504756608029</v>
      </c>
      <c r="AG25" s="19">
        <f t="shared" si="6"/>
        <v>0.42920703685273542</v>
      </c>
      <c r="AH25" s="19">
        <f t="shared" si="7"/>
        <v>0.24148933056230426</v>
      </c>
      <c r="AI25" s="19">
        <f t="shared" si="8"/>
        <v>7.3178585018880069E-2</v>
      </c>
    </row>
    <row r="26" spans="1:35" ht="15" customHeight="1" x14ac:dyDescent="0.25">
      <c r="A26" s="20" t="s">
        <v>37</v>
      </c>
      <c r="B26" s="21">
        <v>2000</v>
      </c>
      <c r="C26" s="22">
        <v>24901</v>
      </c>
      <c r="D26" s="20" t="str">
        <f>VLOOKUP(C26,'[1]Catálogo de partidas'!A16:B274,2,0)</f>
        <v>OTROS MATERIALES Y ARTÍCULOS DE CONSTRUCCIÓN Y REPARACIÓN</v>
      </c>
      <c r="E26" s="23">
        <v>348933</v>
      </c>
      <c r="F26" s="24">
        <v>34</v>
      </c>
      <c r="G26" s="25">
        <v>33</v>
      </c>
      <c r="H26" s="25">
        <v>25</v>
      </c>
      <c r="I26" s="25">
        <v>8.3743870599799958E-2</v>
      </c>
      <c r="J26" s="26">
        <v>8</v>
      </c>
      <c r="K26">
        <v>24901</v>
      </c>
      <c r="L26" s="18">
        <v>6852</v>
      </c>
      <c r="M26" s="18">
        <v>46754</v>
      </c>
      <c r="N26" s="18">
        <v>65165</v>
      </c>
      <c r="O26" s="18">
        <v>41345</v>
      </c>
      <c r="P26" s="18">
        <v>33991</v>
      </c>
      <c r="Q26" s="18">
        <v>38710</v>
      </c>
      <c r="R26" s="18">
        <v>53356</v>
      </c>
      <c r="S26" s="18">
        <v>20024</v>
      </c>
      <c r="T26" s="18">
        <v>13515</v>
      </c>
      <c r="U26" s="18">
        <v>14868</v>
      </c>
      <c r="V26" s="18">
        <v>13353</v>
      </c>
      <c r="W26" s="18">
        <v>1000</v>
      </c>
      <c r="X26" s="18">
        <v>348933</v>
      </c>
      <c r="Z26" s="18">
        <f t="shared" si="0"/>
        <v>118771</v>
      </c>
      <c r="AA26" s="18">
        <f t="shared" si="1"/>
        <v>114046</v>
      </c>
      <c r="AB26" s="18">
        <f t="shared" si="2"/>
        <v>86895</v>
      </c>
      <c r="AC26" s="18">
        <f t="shared" si="3"/>
        <v>29221</v>
      </c>
      <c r="AD26" s="18">
        <f t="shared" si="4"/>
        <v>348933</v>
      </c>
      <c r="AF26" s="19">
        <f t="shared" si="5"/>
        <v>0.34038339738574452</v>
      </c>
      <c r="AG26" s="19">
        <f t="shared" si="6"/>
        <v>0.32684211582166206</v>
      </c>
      <c r="AH26" s="19">
        <f t="shared" si="7"/>
        <v>0.24903061619279346</v>
      </c>
      <c r="AI26" s="19">
        <f t="shared" si="8"/>
        <v>8.3743870599799958E-2</v>
      </c>
    </row>
    <row r="27" spans="1:35" x14ac:dyDescent="0.25">
      <c r="A27" s="20" t="s">
        <v>37</v>
      </c>
      <c r="B27" s="21">
        <v>2000</v>
      </c>
      <c r="C27" s="22">
        <v>25101</v>
      </c>
      <c r="D27" s="20" t="str">
        <f>VLOOKUP(C27,'[1]Catálogo de partidas'!A17:B275,2,0)</f>
        <v>PRODUCTOS QUÍMICOS BÁSICOS</v>
      </c>
      <c r="E27" s="23">
        <v>11000</v>
      </c>
      <c r="F27" s="24">
        <v>45</v>
      </c>
      <c r="G27" s="25">
        <v>45</v>
      </c>
      <c r="H27" s="25">
        <v>9</v>
      </c>
      <c r="I27" s="25">
        <v>0</v>
      </c>
      <c r="J27" s="26">
        <v>0</v>
      </c>
      <c r="K27">
        <v>25101</v>
      </c>
      <c r="L27" s="18"/>
      <c r="M27" s="18"/>
      <c r="N27" s="18">
        <v>5000</v>
      </c>
      <c r="O27" s="18"/>
      <c r="P27" s="18"/>
      <c r="Q27" s="18">
        <v>5000</v>
      </c>
      <c r="R27" s="18"/>
      <c r="S27" s="18"/>
      <c r="T27" s="18">
        <v>1000</v>
      </c>
      <c r="U27" s="18"/>
      <c r="V27" s="18"/>
      <c r="W27" s="18"/>
      <c r="X27" s="18">
        <v>11000</v>
      </c>
      <c r="Z27" s="18">
        <f t="shared" si="0"/>
        <v>5000</v>
      </c>
      <c r="AA27" s="18">
        <f t="shared" si="1"/>
        <v>5000</v>
      </c>
      <c r="AB27" s="18">
        <f t="shared" si="2"/>
        <v>1000</v>
      </c>
      <c r="AC27" s="18">
        <f t="shared" si="3"/>
        <v>0</v>
      </c>
      <c r="AD27" s="18">
        <f t="shared" si="4"/>
        <v>11000</v>
      </c>
      <c r="AF27" s="19">
        <f t="shared" si="5"/>
        <v>0.45454545454545453</v>
      </c>
      <c r="AG27" s="19">
        <f t="shared" si="6"/>
        <v>0.45454545454545453</v>
      </c>
      <c r="AH27" s="19">
        <f t="shared" si="7"/>
        <v>9.0909090909090912E-2</v>
      </c>
      <c r="AI27" s="19">
        <f t="shared" si="8"/>
        <v>0</v>
      </c>
    </row>
    <row r="28" spans="1:35" x14ac:dyDescent="0.25">
      <c r="A28" s="20" t="s">
        <v>37</v>
      </c>
      <c r="B28" s="21">
        <v>2000</v>
      </c>
      <c r="C28" s="22">
        <v>25201</v>
      </c>
      <c r="D28" s="20" t="str">
        <f>VLOOKUP(C28,'[1]Catálogo de partidas'!A18:B276,2,0)</f>
        <v>PLAGUICIDAS, ABONOS Y FERTILIZANTES</v>
      </c>
      <c r="E28" s="23">
        <v>42095</v>
      </c>
      <c r="F28" s="24">
        <v>24</v>
      </c>
      <c r="G28" s="25">
        <v>29</v>
      </c>
      <c r="H28" s="25">
        <v>29</v>
      </c>
      <c r="I28" s="25">
        <v>0.18491507304905572</v>
      </c>
      <c r="J28" s="26">
        <v>18</v>
      </c>
      <c r="K28">
        <v>25201</v>
      </c>
      <c r="L28" s="18">
        <v>4218</v>
      </c>
      <c r="M28" s="18">
        <v>4000</v>
      </c>
      <c r="N28" s="18">
        <v>2000</v>
      </c>
      <c r="O28" s="18">
        <v>7053</v>
      </c>
      <c r="P28" s="18">
        <v>4000</v>
      </c>
      <c r="Q28" s="18">
        <v>1000</v>
      </c>
      <c r="R28" s="18">
        <v>8040</v>
      </c>
      <c r="S28" s="18">
        <v>2000</v>
      </c>
      <c r="T28" s="18">
        <v>2000</v>
      </c>
      <c r="U28" s="18">
        <v>6000</v>
      </c>
      <c r="V28" s="18">
        <v>1000</v>
      </c>
      <c r="W28" s="18">
        <v>784</v>
      </c>
      <c r="X28" s="18">
        <v>42095</v>
      </c>
      <c r="Z28" s="18">
        <f t="shared" si="0"/>
        <v>10218</v>
      </c>
      <c r="AA28" s="18">
        <f t="shared" si="1"/>
        <v>12053</v>
      </c>
      <c r="AB28" s="18">
        <f t="shared" si="2"/>
        <v>12040</v>
      </c>
      <c r="AC28" s="18">
        <f t="shared" si="3"/>
        <v>7784</v>
      </c>
      <c r="AD28" s="18">
        <f t="shared" si="4"/>
        <v>42095</v>
      </c>
      <c r="AF28" s="19">
        <f t="shared" si="5"/>
        <v>0.2427366670625965</v>
      </c>
      <c r="AG28" s="19">
        <f t="shared" si="6"/>
        <v>0.28632854258225443</v>
      </c>
      <c r="AH28" s="19">
        <f t="shared" si="7"/>
        <v>0.28601971730609338</v>
      </c>
      <c r="AI28" s="19">
        <f t="shared" si="8"/>
        <v>0.18491507304905572</v>
      </c>
    </row>
    <row r="29" spans="1:35" x14ac:dyDescent="0.25">
      <c r="A29" s="20" t="s">
        <v>37</v>
      </c>
      <c r="B29" s="21">
        <v>2000</v>
      </c>
      <c r="C29" s="22">
        <v>25301</v>
      </c>
      <c r="D29" s="20" t="str">
        <f>VLOOKUP(C29,'[1]Catálogo de partidas'!A19:B277,2,0)</f>
        <v>MEDICINAS Y PRODUCTOS FARMACÉUTICOS</v>
      </c>
      <c r="E29" s="23">
        <v>111398</v>
      </c>
      <c r="F29" s="24">
        <v>28</v>
      </c>
      <c r="G29" s="25">
        <v>37</v>
      </c>
      <c r="H29" s="25">
        <v>19</v>
      </c>
      <c r="I29" s="25">
        <v>0.16970681699850984</v>
      </c>
      <c r="J29" s="26">
        <v>17</v>
      </c>
      <c r="K29">
        <v>25301</v>
      </c>
      <c r="L29" s="18">
        <v>535.91999999999996</v>
      </c>
      <c r="M29" s="18">
        <v>18716</v>
      </c>
      <c r="N29" s="18">
        <v>11500</v>
      </c>
      <c r="O29" s="18">
        <v>21000</v>
      </c>
      <c r="P29" s="18">
        <v>7316</v>
      </c>
      <c r="Q29" s="18">
        <v>12464.08</v>
      </c>
      <c r="R29" s="18">
        <v>4613</v>
      </c>
      <c r="S29" s="18">
        <v>13218</v>
      </c>
      <c r="T29" s="18">
        <v>3130</v>
      </c>
      <c r="U29" s="18">
        <v>7800</v>
      </c>
      <c r="V29" s="18">
        <v>10105</v>
      </c>
      <c r="W29" s="18">
        <v>1000</v>
      </c>
      <c r="X29" s="18">
        <v>111398</v>
      </c>
      <c r="Z29" s="18">
        <f t="shared" si="0"/>
        <v>30751.919999999998</v>
      </c>
      <c r="AA29" s="18">
        <f t="shared" si="1"/>
        <v>40780.080000000002</v>
      </c>
      <c r="AB29" s="18">
        <f t="shared" si="2"/>
        <v>20961</v>
      </c>
      <c r="AC29" s="18">
        <f t="shared" si="3"/>
        <v>18905</v>
      </c>
      <c r="AD29" s="18">
        <f t="shared" si="4"/>
        <v>111398</v>
      </c>
      <c r="AF29" s="19">
        <f t="shared" si="5"/>
        <v>0.27605450726224884</v>
      </c>
      <c r="AG29" s="19">
        <f t="shared" si="6"/>
        <v>0.3660755130253685</v>
      </c>
      <c r="AH29" s="19">
        <f t="shared" si="7"/>
        <v>0.18816316271387279</v>
      </c>
      <c r="AI29" s="19">
        <f t="shared" si="8"/>
        <v>0.16970681699850984</v>
      </c>
    </row>
    <row r="30" spans="1:35" x14ac:dyDescent="0.25">
      <c r="A30" s="20" t="s">
        <v>37</v>
      </c>
      <c r="B30" s="21">
        <v>2000</v>
      </c>
      <c r="C30" s="22">
        <v>25401</v>
      </c>
      <c r="D30" s="20" t="str">
        <f>VLOOKUP(C30,'[1]Catálogo de partidas'!A20:B278,2,0)</f>
        <v>MATERIALES, ACCESORIOS Y SUMINISTROS MÉDICOS</v>
      </c>
      <c r="E30" s="23">
        <v>23842</v>
      </c>
      <c r="F30" s="24">
        <v>58</v>
      </c>
      <c r="G30" s="25">
        <v>34</v>
      </c>
      <c r="H30" s="25">
        <v>4</v>
      </c>
      <c r="I30" s="25">
        <v>4.1942790034393086E-2</v>
      </c>
      <c r="J30" s="26">
        <v>4</v>
      </c>
      <c r="K30">
        <v>25401</v>
      </c>
      <c r="L30" s="18">
        <v>3105.4</v>
      </c>
      <c r="M30" s="18">
        <v>3000</v>
      </c>
      <c r="N30" s="18">
        <v>7612</v>
      </c>
      <c r="O30" s="18">
        <v>2200</v>
      </c>
      <c r="P30" s="18">
        <v>1000</v>
      </c>
      <c r="Q30" s="18">
        <v>4924.6000000000004</v>
      </c>
      <c r="R30" s="18">
        <v>1000</v>
      </c>
      <c r="S30" s="18"/>
      <c r="T30" s="18"/>
      <c r="U30" s="18">
        <v>1000</v>
      </c>
      <c r="V30" s="18"/>
      <c r="W30" s="18"/>
      <c r="X30" s="18">
        <v>23842</v>
      </c>
      <c r="Z30" s="18">
        <f t="shared" si="0"/>
        <v>13717.4</v>
      </c>
      <c r="AA30" s="18">
        <f t="shared" si="1"/>
        <v>8124.6</v>
      </c>
      <c r="AB30" s="18">
        <f t="shared" si="2"/>
        <v>1000</v>
      </c>
      <c r="AC30" s="18">
        <f t="shared" si="3"/>
        <v>1000</v>
      </c>
      <c r="AD30" s="18">
        <f t="shared" si="4"/>
        <v>23842</v>
      </c>
      <c r="AF30" s="19">
        <f t="shared" si="5"/>
        <v>0.57534602801778367</v>
      </c>
      <c r="AG30" s="19">
        <f t="shared" si="6"/>
        <v>0.34076839191343011</v>
      </c>
      <c r="AH30" s="19">
        <f t="shared" si="7"/>
        <v>4.1942790034393086E-2</v>
      </c>
      <c r="AI30" s="19">
        <f t="shared" si="8"/>
        <v>4.1942790034393086E-2</v>
      </c>
    </row>
    <row r="31" spans="1:35" ht="45" x14ac:dyDescent="0.25">
      <c r="A31" s="28" t="s">
        <v>37</v>
      </c>
      <c r="B31" s="29">
        <v>2000</v>
      </c>
      <c r="C31" s="30">
        <v>26103</v>
      </c>
      <c r="D31" s="20" t="str">
        <f>VLOOKUP(C31,'[1]Catálogo de partidas'!A21:B279,2,0)</f>
        <v>COMBUSTIBLES, LUBRICANTES Y ADITIVOS PARA VEHÍCULOS TERRESTRES, AÉREOS, MARÍTIMOS, LACUSTRES Y FLUVIALES DESTINADOS A SERVICIOS ADMINISTRATIVOS</v>
      </c>
      <c r="E31" s="23">
        <v>4037830</v>
      </c>
      <c r="F31" s="24">
        <v>29</v>
      </c>
      <c r="G31" s="25">
        <v>36</v>
      </c>
      <c r="H31" s="25">
        <v>25</v>
      </c>
      <c r="I31" s="25">
        <v>0.10945334498975935</v>
      </c>
      <c r="J31" s="26">
        <v>11</v>
      </c>
      <c r="K31">
        <v>26103</v>
      </c>
      <c r="L31" s="18">
        <v>258321</v>
      </c>
      <c r="M31" s="18">
        <v>504572</v>
      </c>
      <c r="N31" s="18">
        <v>403231</v>
      </c>
      <c r="O31" s="18">
        <v>474111</v>
      </c>
      <c r="P31" s="18">
        <v>459605</v>
      </c>
      <c r="Q31" s="18">
        <v>502663</v>
      </c>
      <c r="R31" s="18">
        <v>439458</v>
      </c>
      <c r="S31" s="18">
        <v>353204</v>
      </c>
      <c r="T31" s="18">
        <v>200711</v>
      </c>
      <c r="U31" s="18">
        <v>211224</v>
      </c>
      <c r="V31" s="18">
        <v>210276</v>
      </c>
      <c r="W31" s="18">
        <v>20454</v>
      </c>
      <c r="X31" s="18">
        <v>4037830</v>
      </c>
      <c r="Z31" s="18">
        <f t="shared" si="0"/>
        <v>1166124</v>
      </c>
      <c r="AA31" s="18">
        <f t="shared" si="1"/>
        <v>1436379</v>
      </c>
      <c r="AB31" s="18">
        <f t="shared" si="2"/>
        <v>993373</v>
      </c>
      <c r="AC31" s="18">
        <f t="shared" si="3"/>
        <v>441954</v>
      </c>
      <c r="AD31" s="18">
        <f t="shared" si="4"/>
        <v>4037830</v>
      </c>
      <c r="AF31" s="19">
        <f t="shared" si="5"/>
        <v>0.28879967705425935</v>
      </c>
      <c r="AG31" s="19">
        <f t="shared" si="6"/>
        <v>0.35573042946335037</v>
      </c>
      <c r="AH31" s="19">
        <f t="shared" si="7"/>
        <v>0.24601654849263094</v>
      </c>
      <c r="AI31" s="19">
        <f t="shared" si="8"/>
        <v>0.10945334498975935</v>
      </c>
    </row>
    <row r="32" spans="1:35" x14ac:dyDescent="0.25">
      <c r="A32" s="20" t="s">
        <v>37</v>
      </c>
      <c r="B32" s="21">
        <v>2000</v>
      </c>
      <c r="C32" s="22">
        <v>27101</v>
      </c>
      <c r="D32" s="20" t="str">
        <f>VLOOKUP(C32,'[1]Catálogo de partidas'!A22:B280,2,0)</f>
        <v>VESTUARIO Y UNIFORMES</v>
      </c>
      <c r="E32" s="23">
        <v>2317399</v>
      </c>
      <c r="F32" s="24">
        <v>6</v>
      </c>
      <c r="G32" s="25">
        <v>21</v>
      </c>
      <c r="H32" s="25">
        <v>74</v>
      </c>
      <c r="I32" s="25">
        <v>0</v>
      </c>
      <c r="J32" s="26">
        <v>0</v>
      </c>
      <c r="K32">
        <v>27101</v>
      </c>
      <c r="L32" s="18">
        <v>34568</v>
      </c>
      <c r="M32" s="18">
        <v>93213</v>
      </c>
      <c r="N32" s="18"/>
      <c r="O32" s="18">
        <v>467432</v>
      </c>
      <c r="P32" s="18">
        <v>7226</v>
      </c>
      <c r="Q32" s="18">
        <v>1500</v>
      </c>
      <c r="R32" s="18"/>
      <c r="S32" s="18">
        <v>6000</v>
      </c>
      <c r="T32" s="18">
        <v>1707460</v>
      </c>
      <c r="U32" s="18"/>
      <c r="V32" s="18"/>
      <c r="W32" s="18"/>
      <c r="X32" s="18">
        <v>2317399</v>
      </c>
      <c r="Z32" s="18">
        <f t="shared" si="0"/>
        <v>127781</v>
      </c>
      <c r="AA32" s="18">
        <f t="shared" si="1"/>
        <v>476158</v>
      </c>
      <c r="AB32" s="18">
        <f t="shared" si="2"/>
        <v>1713460</v>
      </c>
      <c r="AC32" s="18">
        <f t="shared" si="3"/>
        <v>0</v>
      </c>
      <c r="AD32" s="18">
        <f t="shared" si="4"/>
        <v>2317399</v>
      </c>
      <c r="AF32" s="19">
        <f t="shared" si="5"/>
        <v>5.51398356519529E-2</v>
      </c>
      <c r="AG32" s="19">
        <f t="shared" si="6"/>
        <v>0.20547087489034041</v>
      </c>
      <c r="AH32" s="19">
        <f t="shared" si="7"/>
        <v>0.73938928945770666</v>
      </c>
      <c r="AI32" s="19">
        <f t="shared" si="8"/>
        <v>0</v>
      </c>
    </row>
    <row r="33" spans="1:35" x14ac:dyDescent="0.25">
      <c r="A33" s="20" t="s">
        <v>37</v>
      </c>
      <c r="B33" s="21">
        <v>2000</v>
      </c>
      <c r="C33" s="22">
        <v>27201</v>
      </c>
      <c r="D33" s="20" t="str">
        <f>VLOOKUP(C33,'[1]Catálogo de partidas'!A23:B281,2,0)</f>
        <v>PRENDAS DE PROTECCIÓN PERSONAL</v>
      </c>
      <c r="E33" s="23">
        <v>194710</v>
      </c>
      <c r="F33" s="24">
        <v>6</v>
      </c>
      <c r="G33" s="25">
        <v>89</v>
      </c>
      <c r="H33" s="25">
        <v>4</v>
      </c>
      <c r="I33" s="25">
        <v>0</v>
      </c>
      <c r="J33" s="26">
        <v>0</v>
      </c>
      <c r="K33">
        <v>27201</v>
      </c>
      <c r="L33" s="18">
        <v>6009.03</v>
      </c>
      <c r="M33" s="18">
        <v>5100</v>
      </c>
      <c r="N33" s="18">
        <v>1000</v>
      </c>
      <c r="O33" s="18">
        <v>45939.5</v>
      </c>
      <c r="P33" s="18">
        <v>118623.47</v>
      </c>
      <c r="Q33" s="18">
        <v>9563</v>
      </c>
      <c r="R33" s="18">
        <v>7225</v>
      </c>
      <c r="S33" s="18">
        <v>1250</v>
      </c>
      <c r="T33" s="18"/>
      <c r="U33" s="18"/>
      <c r="V33" s="18"/>
      <c r="W33" s="18"/>
      <c r="X33" s="18">
        <v>194710</v>
      </c>
      <c r="Z33" s="18">
        <f t="shared" si="0"/>
        <v>12109.029999999999</v>
      </c>
      <c r="AA33" s="18">
        <f t="shared" si="1"/>
        <v>174125.97</v>
      </c>
      <c r="AB33" s="18">
        <f t="shared" si="2"/>
        <v>8475</v>
      </c>
      <c r="AC33" s="18">
        <f t="shared" si="3"/>
        <v>0</v>
      </c>
      <c r="AD33" s="18">
        <f t="shared" si="4"/>
        <v>194710</v>
      </c>
      <c r="AF33" s="19">
        <f t="shared" si="5"/>
        <v>6.219007755123003E-2</v>
      </c>
      <c r="AG33" s="19">
        <f t="shared" si="6"/>
        <v>0.89428365261157616</v>
      </c>
      <c r="AH33" s="19">
        <f t="shared" si="7"/>
        <v>4.3526269837193772E-2</v>
      </c>
      <c r="AI33" s="19">
        <f t="shared" si="8"/>
        <v>0</v>
      </c>
    </row>
    <row r="34" spans="1:35" x14ac:dyDescent="0.25">
      <c r="A34" s="20" t="s">
        <v>37</v>
      </c>
      <c r="B34" s="21">
        <v>2000</v>
      </c>
      <c r="C34" s="22">
        <v>27501</v>
      </c>
      <c r="D34" s="20" t="str">
        <f>VLOOKUP(C34,'[1]Catálogo de partidas'!A24:B282,2,0)</f>
        <v>BLANCOS Y OTROS PRODUCTOS TEXTILES, EXCEPTO PRENDAS DE VESTIR</v>
      </c>
      <c r="E34" s="23">
        <v>7000</v>
      </c>
      <c r="F34" s="24">
        <v>100</v>
      </c>
      <c r="G34" s="25">
        <v>0</v>
      </c>
      <c r="H34" s="25">
        <v>0</v>
      </c>
      <c r="I34" s="25"/>
      <c r="J34" s="26">
        <v>0</v>
      </c>
      <c r="K34">
        <v>27501</v>
      </c>
      <c r="L34" s="18">
        <v>0</v>
      </c>
      <c r="M34" s="18">
        <v>0</v>
      </c>
      <c r="N34" s="18">
        <v>7000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f>SUM(L34:W34)</f>
        <v>7000</v>
      </c>
      <c r="Z34" s="18">
        <f t="shared" si="0"/>
        <v>7000</v>
      </c>
      <c r="AA34" s="18">
        <v>0</v>
      </c>
      <c r="AB34" s="18">
        <v>0</v>
      </c>
      <c r="AC34" s="18">
        <v>0</v>
      </c>
      <c r="AD34" s="18">
        <f>SUM(Z34:AC34)</f>
        <v>7000</v>
      </c>
      <c r="AF34" s="27">
        <f>Z34/X34*100</f>
        <v>100</v>
      </c>
      <c r="AG34" s="19">
        <v>0</v>
      </c>
      <c r="AH34" s="19">
        <v>0</v>
      </c>
      <c r="AI34" s="19">
        <v>0</v>
      </c>
    </row>
    <row r="35" spans="1:35" x14ac:dyDescent="0.25">
      <c r="A35" s="20" t="s">
        <v>37</v>
      </c>
      <c r="B35" s="21">
        <v>2000</v>
      </c>
      <c r="C35" s="22">
        <v>29101</v>
      </c>
      <c r="D35" s="20" t="str">
        <f>VLOOKUP(C35,'[1]Catálogo de partidas'!A24:B282,2,0)</f>
        <v>HERRAMIENTAS MENORES</v>
      </c>
      <c r="E35" s="23">
        <v>537789</v>
      </c>
      <c r="F35" s="24">
        <v>22</v>
      </c>
      <c r="G35" s="25">
        <v>33</v>
      </c>
      <c r="H35" s="25">
        <v>34</v>
      </c>
      <c r="I35" s="25">
        <v>0.11833341700927316</v>
      </c>
      <c r="J35" s="26">
        <v>12</v>
      </c>
      <c r="K35">
        <v>29101</v>
      </c>
      <c r="L35" s="18">
        <v>19620.59</v>
      </c>
      <c r="M35" s="18">
        <v>81129</v>
      </c>
      <c r="N35" s="18">
        <v>17797</v>
      </c>
      <c r="O35" s="18">
        <v>66973</v>
      </c>
      <c r="P35" s="18">
        <v>43879</v>
      </c>
      <c r="Q35" s="18">
        <v>64409</v>
      </c>
      <c r="R35" s="18">
        <v>15852</v>
      </c>
      <c r="S35" s="18">
        <v>153086</v>
      </c>
      <c r="T35" s="18">
        <v>11405</v>
      </c>
      <c r="U35" s="18">
        <v>49519.41</v>
      </c>
      <c r="V35" s="18">
        <v>13119</v>
      </c>
      <c r="W35" s="18">
        <v>1000</v>
      </c>
      <c r="X35" s="18">
        <v>537789</v>
      </c>
      <c r="Z35" s="18">
        <f t="shared" si="0"/>
        <v>118546.59</v>
      </c>
      <c r="AA35" s="18">
        <f t="shared" si="1"/>
        <v>175261</v>
      </c>
      <c r="AB35" s="18">
        <f t="shared" si="2"/>
        <v>180343</v>
      </c>
      <c r="AC35" s="18">
        <f t="shared" si="3"/>
        <v>63638.41</v>
      </c>
      <c r="AD35" s="18">
        <f t="shared" si="4"/>
        <v>537789</v>
      </c>
      <c r="AF35" s="19">
        <f t="shared" si="5"/>
        <v>0.22043327401638932</v>
      </c>
      <c r="AG35" s="19">
        <f t="shared" si="6"/>
        <v>0.32589175308531787</v>
      </c>
      <c r="AH35" s="19">
        <f t="shared" si="7"/>
        <v>0.33534155588901965</v>
      </c>
      <c r="AI35" s="19">
        <f t="shared" si="8"/>
        <v>0.11833341700927316</v>
      </c>
    </row>
    <row r="36" spans="1:35" x14ac:dyDescent="0.25">
      <c r="A36" s="20" t="s">
        <v>37</v>
      </c>
      <c r="B36" s="21">
        <v>2000</v>
      </c>
      <c r="C36" s="22">
        <v>29201</v>
      </c>
      <c r="D36" s="20" t="str">
        <f>VLOOKUP(C36,'[1]Catálogo de partidas'!A25:B283,2,0)</f>
        <v>REFACCIONES Y ACCESORIOS MENORES DE EDIFICIOS</v>
      </c>
      <c r="E36" s="23">
        <v>181275</v>
      </c>
      <c r="F36" s="24">
        <v>24</v>
      </c>
      <c r="G36" s="25">
        <v>33</v>
      </c>
      <c r="H36" s="25">
        <v>25</v>
      </c>
      <c r="I36" s="25">
        <v>0.18818921528065094</v>
      </c>
      <c r="J36" s="26">
        <v>19</v>
      </c>
      <c r="K36">
        <v>29201</v>
      </c>
      <c r="L36" s="18">
        <v>2003</v>
      </c>
      <c r="M36" s="18">
        <v>15676</v>
      </c>
      <c r="N36" s="18">
        <v>24923</v>
      </c>
      <c r="O36" s="18">
        <v>22087</v>
      </c>
      <c r="P36" s="18">
        <v>16333</v>
      </c>
      <c r="Q36" s="18">
        <v>20909</v>
      </c>
      <c r="R36" s="18">
        <v>19181</v>
      </c>
      <c r="S36" s="18">
        <v>14335</v>
      </c>
      <c r="T36" s="18">
        <v>11714</v>
      </c>
      <c r="U36" s="18">
        <v>20833</v>
      </c>
      <c r="V36" s="18">
        <v>12281</v>
      </c>
      <c r="W36" s="18">
        <v>1000</v>
      </c>
      <c r="X36" s="18">
        <v>181275</v>
      </c>
      <c r="Z36" s="18">
        <f t="shared" si="0"/>
        <v>42602</v>
      </c>
      <c r="AA36" s="18">
        <f t="shared" si="1"/>
        <v>59329</v>
      </c>
      <c r="AB36" s="18">
        <f t="shared" si="2"/>
        <v>45230</v>
      </c>
      <c r="AC36" s="18">
        <f t="shared" si="3"/>
        <v>34114</v>
      </c>
      <c r="AD36" s="18">
        <f t="shared" si="4"/>
        <v>181275</v>
      </c>
      <c r="AF36" s="19">
        <f t="shared" si="5"/>
        <v>0.23501310164115294</v>
      </c>
      <c r="AG36" s="19">
        <f t="shared" si="6"/>
        <v>0.32728727072127983</v>
      </c>
      <c r="AH36" s="19">
        <f t="shared" si="7"/>
        <v>0.24951041235691629</v>
      </c>
      <c r="AI36" s="19">
        <f t="shared" si="8"/>
        <v>0.18818921528065094</v>
      </c>
    </row>
    <row r="37" spans="1:35" ht="30" x14ac:dyDescent="0.25">
      <c r="A37" s="28" t="s">
        <v>37</v>
      </c>
      <c r="B37" s="29">
        <v>2000</v>
      </c>
      <c r="C37" s="30">
        <v>29301</v>
      </c>
      <c r="D37" s="20" t="str">
        <f>VLOOKUP(C37,'[1]Catálogo de partidas'!A26:B284,2,0)</f>
        <v>REFACCIONES Y ACCESORIOS MENORES DE MOBILIARIO Y EQUIPO DE ADMINISTRACIÓN, EDUCACIONAL Y RECREATIVO</v>
      </c>
      <c r="E37" s="23">
        <v>82661</v>
      </c>
      <c r="F37" s="24">
        <v>32</v>
      </c>
      <c r="G37" s="25">
        <v>39</v>
      </c>
      <c r="H37" s="25">
        <v>20</v>
      </c>
      <c r="I37" s="25">
        <v>9.3151546678602967E-2</v>
      </c>
      <c r="J37" s="26">
        <v>9</v>
      </c>
      <c r="K37">
        <v>29301</v>
      </c>
      <c r="L37" s="18">
        <v>3172</v>
      </c>
      <c r="M37" s="18">
        <v>6144</v>
      </c>
      <c r="N37" s="18">
        <v>17319</v>
      </c>
      <c r="O37" s="18">
        <v>7408</v>
      </c>
      <c r="P37" s="18">
        <v>4300</v>
      </c>
      <c r="Q37" s="18">
        <v>20300</v>
      </c>
      <c r="R37" s="18">
        <v>9208</v>
      </c>
      <c r="S37" s="18">
        <v>4810</v>
      </c>
      <c r="T37" s="18">
        <v>2300</v>
      </c>
      <c r="U37" s="18">
        <v>4400</v>
      </c>
      <c r="V37" s="18">
        <v>3300</v>
      </c>
      <c r="W37" s="18"/>
      <c r="X37" s="18">
        <v>82661</v>
      </c>
      <c r="Z37" s="18">
        <f t="shared" si="0"/>
        <v>26635</v>
      </c>
      <c r="AA37" s="18">
        <f t="shared" si="1"/>
        <v>32008</v>
      </c>
      <c r="AB37" s="18">
        <f t="shared" si="2"/>
        <v>16318</v>
      </c>
      <c r="AC37" s="18">
        <f t="shared" si="3"/>
        <v>7700</v>
      </c>
      <c r="AD37" s="18">
        <f t="shared" si="4"/>
        <v>82661</v>
      </c>
      <c r="AF37" s="19">
        <f t="shared" si="5"/>
        <v>0.32221966828371301</v>
      </c>
      <c r="AG37" s="19">
        <f t="shared" si="6"/>
        <v>0.38722009169983429</v>
      </c>
      <c r="AH37" s="19">
        <f t="shared" si="7"/>
        <v>0.19740869333784977</v>
      </c>
      <c r="AI37" s="19">
        <f t="shared" si="8"/>
        <v>9.3151546678602967E-2</v>
      </c>
    </row>
    <row r="38" spans="1:35" ht="30" x14ac:dyDescent="0.25">
      <c r="A38" s="28" t="s">
        <v>37</v>
      </c>
      <c r="B38" s="29">
        <v>2000</v>
      </c>
      <c r="C38" s="30">
        <v>29401</v>
      </c>
      <c r="D38" s="20" t="str">
        <f>VLOOKUP(C38,'[1]Catálogo de partidas'!A27:B285,2,0)</f>
        <v>REFACCIONES Y ACCESORIOS PARA EQUIPO DE CÓMPUTO Y TELECOMUNICACIONES</v>
      </c>
      <c r="E38" s="23">
        <v>1135139</v>
      </c>
      <c r="F38" s="24">
        <v>23</v>
      </c>
      <c r="G38" s="25">
        <v>27</v>
      </c>
      <c r="H38" s="25">
        <v>40</v>
      </c>
      <c r="I38" s="25">
        <v>0.10690408839798474</v>
      </c>
      <c r="J38" s="26">
        <v>11</v>
      </c>
      <c r="K38">
        <v>29401</v>
      </c>
      <c r="L38" s="18">
        <v>58501.14</v>
      </c>
      <c r="M38" s="18">
        <v>132537</v>
      </c>
      <c r="N38" s="18">
        <v>71827</v>
      </c>
      <c r="O38" s="18">
        <v>94104</v>
      </c>
      <c r="P38" s="18">
        <v>112824.86</v>
      </c>
      <c r="Q38" s="18">
        <v>94842</v>
      </c>
      <c r="R38" s="18">
        <v>82998</v>
      </c>
      <c r="S38" s="18">
        <v>277298</v>
      </c>
      <c r="T38" s="18">
        <v>88856</v>
      </c>
      <c r="U38" s="18">
        <v>71926</v>
      </c>
      <c r="V38" s="18">
        <v>44425</v>
      </c>
      <c r="W38" s="18">
        <v>5000</v>
      </c>
      <c r="X38" s="18">
        <v>1135139</v>
      </c>
      <c r="Z38" s="18">
        <f t="shared" si="0"/>
        <v>262865.14</v>
      </c>
      <c r="AA38" s="18">
        <f t="shared" si="1"/>
        <v>301770.86</v>
      </c>
      <c r="AB38" s="18">
        <f t="shared" si="2"/>
        <v>449152</v>
      </c>
      <c r="AC38" s="18">
        <f t="shared" si="3"/>
        <v>121351</v>
      </c>
      <c r="AD38" s="18">
        <f t="shared" si="4"/>
        <v>1135139</v>
      </c>
      <c r="AF38" s="19">
        <f t="shared" si="5"/>
        <v>0.23157088250866195</v>
      </c>
      <c r="AG38" s="19">
        <f t="shared" si="6"/>
        <v>0.26584485248062129</v>
      </c>
      <c r="AH38" s="19">
        <f t="shared" si="7"/>
        <v>0.39568017661273203</v>
      </c>
      <c r="AI38" s="19">
        <f t="shared" si="8"/>
        <v>0.10690408839798474</v>
      </c>
    </row>
    <row r="39" spans="1:35" ht="15" customHeight="1" x14ac:dyDescent="0.25">
      <c r="A39" s="28" t="s">
        <v>37</v>
      </c>
      <c r="B39" s="29">
        <v>2000</v>
      </c>
      <c r="C39" s="31">
        <v>29601</v>
      </c>
      <c r="D39" s="20" t="str">
        <f>VLOOKUP(C39,'[1]Catálogo de partidas'!A28:B286,2,0)</f>
        <v>REFACCIONES Y ACCESORIOS MENORES DE EQUIPO DE TRANSPORTE</v>
      </c>
      <c r="E39" s="23">
        <v>753282</v>
      </c>
      <c r="F39" s="24">
        <v>24</v>
      </c>
      <c r="G39" s="25">
        <v>37</v>
      </c>
      <c r="H39" s="25">
        <v>26</v>
      </c>
      <c r="I39" s="25">
        <v>0.1274077968144732</v>
      </c>
      <c r="J39" s="26">
        <v>13</v>
      </c>
      <c r="K39">
        <v>29601</v>
      </c>
      <c r="L39" s="18">
        <v>2020.85</v>
      </c>
      <c r="M39" s="18">
        <v>132939</v>
      </c>
      <c r="N39" s="18">
        <v>46759</v>
      </c>
      <c r="O39" s="18">
        <v>120846.15</v>
      </c>
      <c r="P39" s="18">
        <v>69635</v>
      </c>
      <c r="Q39" s="18">
        <v>86210</v>
      </c>
      <c r="R39" s="18">
        <v>54864</v>
      </c>
      <c r="S39" s="18">
        <v>77570</v>
      </c>
      <c r="T39" s="18">
        <v>66464</v>
      </c>
      <c r="U39" s="18">
        <v>48795</v>
      </c>
      <c r="V39" s="18">
        <v>34968</v>
      </c>
      <c r="W39" s="18">
        <v>12211</v>
      </c>
      <c r="X39" s="18">
        <v>753282</v>
      </c>
      <c r="Z39" s="18">
        <f t="shared" si="0"/>
        <v>181718.85</v>
      </c>
      <c r="AA39" s="18">
        <f t="shared" si="1"/>
        <v>276691.15000000002</v>
      </c>
      <c r="AB39" s="18">
        <f t="shared" si="2"/>
        <v>198898</v>
      </c>
      <c r="AC39" s="18">
        <f t="shared" si="3"/>
        <v>95974</v>
      </c>
      <c r="AD39" s="18">
        <f t="shared" si="4"/>
        <v>753282</v>
      </c>
      <c r="AF39" s="19">
        <f t="shared" si="5"/>
        <v>0.24123615060495274</v>
      </c>
      <c r="AG39" s="19">
        <f t="shared" si="6"/>
        <v>0.36731416654055193</v>
      </c>
      <c r="AH39" s="19">
        <f t="shared" si="7"/>
        <v>0.26404188604002221</v>
      </c>
      <c r="AI39" s="19">
        <f t="shared" si="8"/>
        <v>0.1274077968144732</v>
      </c>
    </row>
    <row r="40" spans="1:35" ht="15" customHeight="1" x14ac:dyDescent="0.25">
      <c r="A40" s="28" t="s">
        <v>37</v>
      </c>
      <c r="B40" s="29">
        <v>2000</v>
      </c>
      <c r="C40" s="32">
        <v>29801</v>
      </c>
      <c r="D40" s="33" t="str">
        <f>VLOOKUP(C40,'[1]Catálogo de partidas'!A29:B287,2,0)</f>
        <v>REFACCIONES Y ACCESORIOS MENORES DE MAQUINARIA Y OTROS EQUIPOS</v>
      </c>
      <c r="E40" s="23">
        <v>2599129</v>
      </c>
      <c r="F40" s="34">
        <v>19</v>
      </c>
      <c r="G40" s="35">
        <v>35</v>
      </c>
      <c r="H40" s="35">
        <v>29</v>
      </c>
      <c r="I40" s="35">
        <v>0.17531180637821361</v>
      </c>
      <c r="J40" s="36">
        <v>18</v>
      </c>
      <c r="K40">
        <v>29801</v>
      </c>
      <c r="L40" s="18">
        <v>3018.26</v>
      </c>
      <c r="M40" s="18">
        <v>297467</v>
      </c>
      <c r="N40" s="18">
        <v>182419</v>
      </c>
      <c r="O40" s="18">
        <v>337633.74</v>
      </c>
      <c r="P40" s="18">
        <v>296359</v>
      </c>
      <c r="Q40" s="18">
        <v>274109</v>
      </c>
      <c r="R40" s="18">
        <v>252980</v>
      </c>
      <c r="S40" s="18">
        <v>296306</v>
      </c>
      <c r="T40" s="18">
        <v>203179</v>
      </c>
      <c r="U40" s="18">
        <v>295543</v>
      </c>
      <c r="V40" s="18">
        <v>155983</v>
      </c>
      <c r="W40" s="18">
        <v>4132</v>
      </c>
      <c r="X40" s="18">
        <v>2599129</v>
      </c>
      <c r="Z40" s="18">
        <f t="shared" si="0"/>
        <v>482904.26</v>
      </c>
      <c r="AA40" s="18">
        <f t="shared" si="1"/>
        <v>908101.74</v>
      </c>
      <c r="AB40" s="18">
        <f t="shared" si="2"/>
        <v>752465</v>
      </c>
      <c r="AC40" s="18">
        <f t="shared" si="3"/>
        <v>455658</v>
      </c>
      <c r="AD40" s="18">
        <f t="shared" si="4"/>
        <v>2599129</v>
      </c>
      <c r="AF40" s="19">
        <f t="shared" si="5"/>
        <v>0.18579464889968908</v>
      </c>
      <c r="AG40" s="19">
        <f t="shared" si="6"/>
        <v>0.34938694462644987</v>
      </c>
      <c r="AH40" s="19">
        <f t="shared" si="7"/>
        <v>0.28950660009564744</v>
      </c>
      <c r="AI40" s="19">
        <f t="shared" si="8"/>
        <v>0.17531180637821361</v>
      </c>
    </row>
    <row r="41" spans="1:35" ht="16.5" thickBot="1" x14ac:dyDescent="0.3">
      <c r="A41" s="20"/>
      <c r="B41" s="21"/>
      <c r="C41" s="21"/>
      <c r="D41" s="20"/>
      <c r="E41" s="37">
        <f>SUM(E9:E40)</f>
        <v>28921479</v>
      </c>
      <c r="F41" s="38">
        <v>18</v>
      </c>
      <c r="G41" s="39">
        <v>32</v>
      </c>
      <c r="H41" s="39">
        <v>38</v>
      </c>
      <c r="I41" s="39">
        <v>0.12484375821086185</v>
      </c>
      <c r="J41" s="40">
        <v>12</v>
      </c>
      <c r="L41" s="18">
        <f>SUM(L9:L40)</f>
        <v>729081.83</v>
      </c>
      <c r="M41" s="18">
        <f t="shared" ref="M41:W41" si="9">SUM(M9:M40)</f>
        <v>2396074</v>
      </c>
      <c r="N41" s="18">
        <f t="shared" si="9"/>
        <v>2027009.85</v>
      </c>
      <c r="O41" s="18">
        <f t="shared" si="9"/>
        <v>3166010.3899999997</v>
      </c>
      <c r="P41" s="18">
        <f t="shared" si="9"/>
        <v>3130360.0700000003</v>
      </c>
      <c r="Q41" s="18">
        <f t="shared" si="9"/>
        <v>2969229.3200000003</v>
      </c>
      <c r="R41" s="18">
        <f t="shared" si="9"/>
        <v>4224087.76</v>
      </c>
      <c r="S41" s="18">
        <f t="shared" si="9"/>
        <v>2847164</v>
      </c>
      <c r="T41" s="18">
        <f t="shared" si="9"/>
        <v>3819568</v>
      </c>
      <c r="U41" s="18">
        <f t="shared" si="9"/>
        <v>2101631.3899999997</v>
      </c>
      <c r="V41" s="18">
        <f t="shared" si="9"/>
        <v>1395656.3900000001</v>
      </c>
      <c r="W41" s="18">
        <f t="shared" si="9"/>
        <v>115606</v>
      </c>
      <c r="X41" s="18">
        <f>SUM(X9:X40)</f>
        <v>28921479</v>
      </c>
      <c r="Z41" s="18">
        <f t="shared" si="0"/>
        <v>5152165.68</v>
      </c>
      <c r="AA41" s="18">
        <f t="shared" si="1"/>
        <v>9265599.7800000012</v>
      </c>
      <c r="AB41" s="18">
        <f t="shared" si="2"/>
        <v>10890819.76</v>
      </c>
      <c r="AC41" s="18">
        <f t="shared" si="3"/>
        <v>3612893.78</v>
      </c>
      <c r="AD41" s="18">
        <f t="shared" si="4"/>
        <v>28921479</v>
      </c>
      <c r="AF41" s="19">
        <f t="shared" si="5"/>
        <v>0.17814322981200234</v>
      </c>
      <c r="AG41" s="19">
        <f t="shared" si="6"/>
        <v>0.32037088352224313</v>
      </c>
      <c r="AH41" s="19">
        <f t="shared" si="7"/>
        <v>0.37656510443328295</v>
      </c>
      <c r="AI41" s="19">
        <f t="shared" si="8"/>
        <v>0.12492078223247158</v>
      </c>
    </row>
    <row r="42" spans="1:35" x14ac:dyDescent="0.25">
      <c r="A42" s="20"/>
      <c r="B42" s="21"/>
      <c r="C42" s="21"/>
      <c r="D42" s="20"/>
      <c r="E42" s="41"/>
      <c r="F42" s="42"/>
      <c r="G42" s="43"/>
      <c r="H42" s="43"/>
      <c r="I42" s="43"/>
      <c r="J42" s="44"/>
    </row>
    <row r="43" spans="1:35" ht="15" customHeight="1" x14ac:dyDescent="0.25">
      <c r="A43" s="20" t="s">
        <v>37</v>
      </c>
      <c r="B43" s="21">
        <v>3000</v>
      </c>
      <c r="C43" s="21">
        <v>31101</v>
      </c>
      <c r="D43" s="20" t="str">
        <f>VLOOKUP(C43,'[1]Catálogo de partidas'!A32:B290,2,0)</f>
        <v>SERVICIO DE ENERGÍA ELÉCTRICA</v>
      </c>
      <c r="E43" s="23">
        <v>21697674</v>
      </c>
      <c r="F43" s="45">
        <v>46.816353863552379</v>
      </c>
      <c r="G43" s="46">
        <v>36.373493306241031</v>
      </c>
      <c r="H43" s="46">
        <v>15.550109933442634</v>
      </c>
      <c r="I43" s="47"/>
      <c r="J43" s="48">
        <v>1.2600428967639572</v>
      </c>
      <c r="K43">
        <v>31101</v>
      </c>
      <c r="L43" s="18">
        <v>4729431.84</v>
      </c>
      <c r="M43" s="18">
        <v>2866728</v>
      </c>
      <c r="N43" s="18">
        <v>2561900</v>
      </c>
      <c r="O43" s="18">
        <v>2697356</v>
      </c>
      <c r="P43" s="18">
        <v>2570222</v>
      </c>
      <c r="Q43" s="18">
        <v>2624624</v>
      </c>
      <c r="R43" s="18">
        <v>2540200</v>
      </c>
      <c r="S43" s="18">
        <v>693612.16</v>
      </c>
      <c r="T43" s="18">
        <v>140200</v>
      </c>
      <c r="U43" s="18">
        <v>140200</v>
      </c>
      <c r="V43" s="18">
        <v>133200</v>
      </c>
      <c r="W43" s="18"/>
      <c r="X43" s="18">
        <v>21697674</v>
      </c>
      <c r="Z43" s="18">
        <f>L43+M43+N43</f>
        <v>10158059.84</v>
      </c>
      <c r="AA43" s="18">
        <f>O43+P43+Q43</f>
        <v>7892202</v>
      </c>
      <c r="AB43" s="18">
        <f>R43+S43+T43</f>
        <v>3374012.16</v>
      </c>
      <c r="AC43" s="18">
        <f>U43+V43+W43</f>
        <v>273400</v>
      </c>
      <c r="AD43" s="18">
        <f>SUM(Z43:AC43)</f>
        <v>21697674</v>
      </c>
      <c r="AF43" s="49">
        <f>Z43/X43*100</f>
        <v>46.816353863552379</v>
      </c>
      <c r="AG43" s="27">
        <f>AA43/X43*100</f>
        <v>36.373493306241031</v>
      </c>
      <c r="AH43" s="27">
        <f>AB43/X43*100</f>
        <v>15.550109933442634</v>
      </c>
      <c r="AI43" s="27">
        <f>AC43/X43*100</f>
        <v>1.2600428967639572</v>
      </c>
    </row>
    <row r="44" spans="1:35" x14ac:dyDescent="0.25">
      <c r="A44" s="20" t="s">
        <v>37</v>
      </c>
      <c r="B44" s="21">
        <v>3000</v>
      </c>
      <c r="C44" s="21">
        <v>31201</v>
      </c>
      <c r="D44" s="20" t="str">
        <f>VLOOKUP(C44,'[1]Catálogo de partidas'!A33:B291,2,0)</f>
        <v>SERVICIO DE GAS</v>
      </c>
      <c r="E44" s="23">
        <v>38000</v>
      </c>
      <c r="F44" s="45">
        <v>38.15789473684211</v>
      </c>
      <c r="G44" s="46">
        <v>38.15789473684211</v>
      </c>
      <c r="H44" s="46">
        <v>11.842105263157894</v>
      </c>
      <c r="I44" s="47"/>
      <c r="J44" s="48">
        <v>11.842105263157894</v>
      </c>
      <c r="K44">
        <v>31201</v>
      </c>
      <c r="L44" s="18"/>
      <c r="M44" s="18">
        <v>13000</v>
      </c>
      <c r="N44" s="18">
        <v>1500</v>
      </c>
      <c r="O44" s="18">
        <v>1500</v>
      </c>
      <c r="P44" s="18">
        <v>11500</v>
      </c>
      <c r="Q44" s="18">
        <v>1500</v>
      </c>
      <c r="R44" s="18">
        <v>1500</v>
      </c>
      <c r="S44" s="18">
        <v>1500</v>
      </c>
      <c r="T44" s="18">
        <v>1500</v>
      </c>
      <c r="U44" s="18">
        <v>1500</v>
      </c>
      <c r="V44" s="18">
        <v>3000</v>
      </c>
      <c r="W44" s="18"/>
      <c r="X44" s="18">
        <v>38000</v>
      </c>
      <c r="Z44" s="18">
        <f t="shared" ref="Z44:Z86" si="10">L44+M44+N44</f>
        <v>14500</v>
      </c>
      <c r="AA44" s="18">
        <f t="shared" ref="AA44:AA86" si="11">O44+P44+Q44</f>
        <v>14500</v>
      </c>
      <c r="AB44" s="18">
        <f t="shared" ref="AB44:AB86" si="12">R44+S44+T44</f>
        <v>4500</v>
      </c>
      <c r="AC44" s="18">
        <f t="shared" ref="AC44:AC86" si="13">U44+V44+W44</f>
        <v>4500</v>
      </c>
      <c r="AD44" s="18">
        <f t="shared" ref="AD44:AD86" si="14">SUM(Z44:AC44)</f>
        <v>38000</v>
      </c>
      <c r="AF44" s="50">
        <f t="shared" ref="AF44:AF86" si="15">Z44/X44*100</f>
        <v>38.15789473684211</v>
      </c>
      <c r="AG44" s="27">
        <f t="shared" ref="AG44:AG86" si="16">AA44/X44*100</f>
        <v>38.15789473684211</v>
      </c>
      <c r="AH44" s="27">
        <f t="shared" ref="AH44:AH86" si="17">AB44/X44*100</f>
        <v>11.842105263157894</v>
      </c>
      <c r="AI44" s="27">
        <f t="shared" ref="AI44:AI86" si="18">AC44/X44*100</f>
        <v>11.842105263157894</v>
      </c>
    </row>
    <row r="45" spans="1:35" x14ac:dyDescent="0.25">
      <c r="A45" s="20" t="s">
        <v>37</v>
      </c>
      <c r="B45" s="21">
        <v>3000</v>
      </c>
      <c r="C45" s="21">
        <v>31301</v>
      </c>
      <c r="D45" s="20" t="str">
        <f>VLOOKUP(C45,'[1]Catálogo de partidas'!A34:B292,2,0)</f>
        <v>SERVICIO DE AGUA</v>
      </c>
      <c r="E45" s="23">
        <v>330276</v>
      </c>
      <c r="F45" s="45">
        <v>40.814046433891654</v>
      </c>
      <c r="G45" s="46">
        <v>46.045428671777543</v>
      </c>
      <c r="H45" s="46">
        <v>8.841090481899986</v>
      </c>
      <c r="I45" s="47"/>
      <c r="J45" s="48">
        <v>4.2994344124308155</v>
      </c>
      <c r="K45">
        <v>31301</v>
      </c>
      <c r="L45" s="18">
        <v>10600</v>
      </c>
      <c r="M45" s="18">
        <v>61721</v>
      </c>
      <c r="N45" s="18">
        <v>62478</v>
      </c>
      <c r="O45" s="18">
        <v>112074</v>
      </c>
      <c r="P45" s="18">
        <v>25669</v>
      </c>
      <c r="Q45" s="18">
        <v>14334</v>
      </c>
      <c r="R45" s="18">
        <v>14500</v>
      </c>
      <c r="S45" s="18">
        <v>8100</v>
      </c>
      <c r="T45" s="18">
        <v>6600</v>
      </c>
      <c r="U45" s="18">
        <v>6600</v>
      </c>
      <c r="V45" s="18">
        <v>6600</v>
      </c>
      <c r="W45" s="18">
        <v>1000</v>
      </c>
      <c r="X45" s="18">
        <v>330276</v>
      </c>
      <c r="Z45" s="18">
        <f t="shared" si="10"/>
        <v>134799</v>
      </c>
      <c r="AA45" s="18">
        <f t="shared" si="11"/>
        <v>152077</v>
      </c>
      <c r="AB45" s="18">
        <f t="shared" si="12"/>
        <v>29200</v>
      </c>
      <c r="AC45" s="18">
        <f t="shared" si="13"/>
        <v>14200</v>
      </c>
      <c r="AD45" s="18">
        <f t="shared" si="14"/>
        <v>330276</v>
      </c>
      <c r="AF45" s="50">
        <f t="shared" si="15"/>
        <v>40.814046433891654</v>
      </c>
      <c r="AG45" s="27">
        <f t="shared" si="16"/>
        <v>46.045428671777543</v>
      </c>
      <c r="AH45" s="27">
        <f t="shared" si="17"/>
        <v>8.841090481899986</v>
      </c>
      <c r="AI45" s="27">
        <f t="shared" si="18"/>
        <v>4.2994344124308155</v>
      </c>
    </row>
    <row r="46" spans="1:35" x14ac:dyDescent="0.25">
      <c r="A46" s="20" t="s">
        <v>37</v>
      </c>
      <c r="B46" s="21">
        <v>3000</v>
      </c>
      <c r="C46" s="21">
        <v>31401</v>
      </c>
      <c r="D46" s="20" t="str">
        <f>VLOOKUP(C46,'[1]Catálogo de partidas'!A35:B293,2,0)</f>
        <v>SERVICIO TELEFÓNICO CONVENCIONAL</v>
      </c>
      <c r="E46" s="23">
        <v>18770323</v>
      </c>
      <c r="F46" s="45">
        <v>56.888504262819559</v>
      </c>
      <c r="G46" s="46">
        <v>42.87175558992778</v>
      </c>
      <c r="H46" s="46">
        <v>0.11933731774354656</v>
      </c>
      <c r="I46" s="47"/>
      <c r="J46" s="51">
        <v>0.12040282950911392</v>
      </c>
      <c r="K46">
        <v>31401</v>
      </c>
      <c r="L46" s="18"/>
      <c r="M46" s="18">
        <v>6992210</v>
      </c>
      <c r="N46" s="18">
        <v>3685946</v>
      </c>
      <c r="O46" s="18">
        <v>3943853</v>
      </c>
      <c r="P46" s="18">
        <v>3937944</v>
      </c>
      <c r="Q46" s="18">
        <v>165370</v>
      </c>
      <c r="R46" s="18">
        <v>7000</v>
      </c>
      <c r="S46" s="18">
        <v>8400</v>
      </c>
      <c r="T46" s="18">
        <v>7000</v>
      </c>
      <c r="U46" s="18">
        <v>7000</v>
      </c>
      <c r="V46" s="18">
        <v>15600</v>
      </c>
      <c r="W46" s="18"/>
      <c r="X46" s="18">
        <v>18770323</v>
      </c>
      <c r="Z46" s="18">
        <f t="shared" si="10"/>
        <v>10678156</v>
      </c>
      <c r="AA46" s="18">
        <f t="shared" si="11"/>
        <v>8047167</v>
      </c>
      <c r="AB46" s="18">
        <f t="shared" si="12"/>
        <v>22400</v>
      </c>
      <c r="AC46" s="18">
        <f t="shared" si="13"/>
        <v>22600</v>
      </c>
      <c r="AD46" s="18">
        <f t="shared" si="14"/>
        <v>18770323</v>
      </c>
      <c r="AF46" s="50">
        <f t="shared" si="15"/>
        <v>56.888504262819559</v>
      </c>
      <c r="AG46" s="27">
        <f t="shared" si="16"/>
        <v>42.87175558992778</v>
      </c>
      <c r="AH46" s="27">
        <f t="shared" si="17"/>
        <v>0.11933731774354656</v>
      </c>
      <c r="AI46" s="27">
        <f t="shared" si="18"/>
        <v>0.12040282950911392</v>
      </c>
    </row>
    <row r="47" spans="1:35" x14ac:dyDescent="0.25">
      <c r="A47" s="20" t="s">
        <v>37</v>
      </c>
      <c r="B47" s="21">
        <v>3000</v>
      </c>
      <c r="C47" s="21">
        <v>31501</v>
      </c>
      <c r="D47" s="20" t="str">
        <f>VLOOKUP(C47,'[1]Catálogo de partidas'!A36:B294,2,0)</f>
        <v>SERVICIO DE TELEFONÍA CELULAR</v>
      </c>
      <c r="E47" s="23">
        <v>1003051</v>
      </c>
      <c r="F47" s="45">
        <v>41.915615457239966</v>
      </c>
      <c r="G47" s="46">
        <v>37.512449516525081</v>
      </c>
      <c r="H47" s="46">
        <v>20.256397730524171</v>
      </c>
      <c r="I47" s="47"/>
      <c r="J47" s="48">
        <v>0.31553729571078637</v>
      </c>
      <c r="K47">
        <v>31501</v>
      </c>
      <c r="L47" s="18">
        <v>141035</v>
      </c>
      <c r="M47" s="18">
        <v>139700</v>
      </c>
      <c r="N47" s="18">
        <v>139700</v>
      </c>
      <c r="O47" s="18">
        <v>139700</v>
      </c>
      <c r="P47" s="18">
        <v>139700</v>
      </c>
      <c r="Q47" s="18">
        <v>96869</v>
      </c>
      <c r="R47" s="18">
        <v>124700</v>
      </c>
      <c r="S47" s="18">
        <v>65709</v>
      </c>
      <c r="T47" s="18">
        <v>12773</v>
      </c>
      <c r="U47" s="18">
        <v>165</v>
      </c>
      <c r="V47" s="18">
        <v>3000</v>
      </c>
      <c r="W47" s="18"/>
      <c r="X47" s="18">
        <v>1003051</v>
      </c>
      <c r="Z47" s="18">
        <f t="shared" si="10"/>
        <v>420435</v>
      </c>
      <c r="AA47" s="18">
        <f t="shared" si="11"/>
        <v>376269</v>
      </c>
      <c r="AB47" s="18">
        <f t="shared" si="12"/>
        <v>203182</v>
      </c>
      <c r="AC47" s="18">
        <f t="shared" si="13"/>
        <v>3165</v>
      </c>
      <c r="AD47" s="18">
        <f t="shared" si="14"/>
        <v>1003051</v>
      </c>
      <c r="AF47" s="50">
        <f t="shared" si="15"/>
        <v>41.915615457239966</v>
      </c>
      <c r="AG47" s="27">
        <f t="shared" si="16"/>
        <v>37.512449516525081</v>
      </c>
      <c r="AH47" s="27">
        <f t="shared" si="17"/>
        <v>20.256397730524171</v>
      </c>
      <c r="AI47" s="27">
        <f t="shared" si="18"/>
        <v>0.31553729571078637</v>
      </c>
    </row>
    <row r="48" spans="1:35" x14ac:dyDescent="0.25">
      <c r="A48" s="20" t="s">
        <v>37</v>
      </c>
      <c r="B48" s="21">
        <v>3000</v>
      </c>
      <c r="C48" s="21">
        <v>31601</v>
      </c>
      <c r="D48" s="20" t="str">
        <f>VLOOKUP(C48,'[1]Catálogo de partidas'!A37:B295,2,0)</f>
        <v>SERVICIO DE RADIOLOCALIZACIÓN</v>
      </c>
      <c r="E48" s="23">
        <v>165745</v>
      </c>
      <c r="F48" s="45">
        <v>35.692238076563392</v>
      </c>
      <c r="G48" s="46">
        <v>31.856164590183717</v>
      </c>
      <c r="H48" s="46">
        <v>31.856164590183717</v>
      </c>
      <c r="I48" s="47"/>
      <c r="J48" s="48">
        <v>0.59543274306917249</v>
      </c>
      <c r="K48">
        <v>31601</v>
      </c>
      <c r="L48" s="18">
        <v>26558.1</v>
      </c>
      <c r="M48" s="18">
        <v>15000</v>
      </c>
      <c r="N48" s="18">
        <v>17600</v>
      </c>
      <c r="O48" s="18">
        <v>17600</v>
      </c>
      <c r="P48" s="18">
        <v>17600</v>
      </c>
      <c r="Q48" s="18">
        <v>17600</v>
      </c>
      <c r="R48" s="18">
        <v>17600</v>
      </c>
      <c r="S48" s="18">
        <v>17600</v>
      </c>
      <c r="T48" s="18">
        <v>17600</v>
      </c>
      <c r="U48" s="18">
        <v>986.9</v>
      </c>
      <c r="V48" s="18"/>
      <c r="W48" s="18"/>
      <c r="X48" s="18">
        <v>165745</v>
      </c>
      <c r="Z48" s="18">
        <f t="shared" si="10"/>
        <v>59158.1</v>
      </c>
      <c r="AA48" s="18">
        <f t="shared" si="11"/>
        <v>52800</v>
      </c>
      <c r="AB48" s="18">
        <f t="shared" si="12"/>
        <v>52800</v>
      </c>
      <c r="AC48" s="18">
        <f t="shared" si="13"/>
        <v>986.9</v>
      </c>
      <c r="AD48" s="18">
        <f t="shared" si="14"/>
        <v>165745</v>
      </c>
      <c r="AF48" s="50">
        <f t="shared" si="15"/>
        <v>35.692238076563392</v>
      </c>
      <c r="AG48" s="27">
        <f t="shared" si="16"/>
        <v>31.856164590183717</v>
      </c>
      <c r="AH48" s="27">
        <f t="shared" si="17"/>
        <v>31.856164590183717</v>
      </c>
      <c r="AI48" s="27">
        <f t="shared" si="18"/>
        <v>0.59543274306917249</v>
      </c>
    </row>
    <row r="49" spans="1:35" x14ac:dyDescent="0.25">
      <c r="A49" s="20" t="s">
        <v>37</v>
      </c>
      <c r="B49" s="21">
        <v>3000</v>
      </c>
      <c r="C49" s="21">
        <v>31603</v>
      </c>
      <c r="D49" s="20" t="str">
        <f>VLOOKUP(C49,'[1]Catálogo de partidas'!A38:B296,2,0)</f>
        <v>SERVICIOS DE INTERNET</v>
      </c>
      <c r="E49" s="23">
        <v>12000</v>
      </c>
      <c r="F49" s="45">
        <v>36.768000000000001</v>
      </c>
      <c r="G49" s="46">
        <v>25</v>
      </c>
      <c r="H49" s="46">
        <v>25</v>
      </c>
      <c r="I49" s="47"/>
      <c r="J49" s="52">
        <v>13.232000000000003</v>
      </c>
      <c r="K49">
        <v>31603</v>
      </c>
      <c r="L49" s="18">
        <v>1412.16</v>
      </c>
      <c r="M49" s="18">
        <v>2000</v>
      </c>
      <c r="N49" s="18">
        <v>1000</v>
      </c>
      <c r="O49" s="18">
        <v>1000</v>
      </c>
      <c r="P49" s="18">
        <v>1000</v>
      </c>
      <c r="Q49" s="18">
        <v>1000</v>
      </c>
      <c r="R49" s="18">
        <v>1000</v>
      </c>
      <c r="S49" s="18">
        <v>1000</v>
      </c>
      <c r="T49" s="18">
        <v>1000</v>
      </c>
      <c r="U49" s="18">
        <v>1000</v>
      </c>
      <c r="V49" s="18">
        <v>587.84</v>
      </c>
      <c r="W49" s="18"/>
      <c r="X49" s="18">
        <v>12000</v>
      </c>
      <c r="Z49" s="18">
        <f t="shared" si="10"/>
        <v>4412.16</v>
      </c>
      <c r="AA49" s="18">
        <f t="shared" si="11"/>
        <v>3000</v>
      </c>
      <c r="AB49" s="18">
        <f t="shared" si="12"/>
        <v>3000</v>
      </c>
      <c r="AC49" s="18">
        <f t="shared" si="13"/>
        <v>1587.8400000000001</v>
      </c>
      <c r="AD49" s="18">
        <f t="shared" si="14"/>
        <v>12000</v>
      </c>
      <c r="AF49" s="50">
        <f t="shared" si="15"/>
        <v>36.768000000000001</v>
      </c>
      <c r="AG49" s="27">
        <f t="shared" si="16"/>
        <v>25</v>
      </c>
      <c r="AH49" s="27">
        <f t="shared" si="17"/>
        <v>25</v>
      </c>
      <c r="AI49" s="27">
        <f t="shared" si="18"/>
        <v>13.232000000000003</v>
      </c>
    </row>
    <row r="50" spans="1:35" x14ac:dyDescent="0.25">
      <c r="A50" s="20" t="s">
        <v>37</v>
      </c>
      <c r="B50" s="21">
        <v>3000</v>
      </c>
      <c r="C50" s="21">
        <v>31701</v>
      </c>
      <c r="D50" s="20" t="str">
        <f>VLOOKUP(C50,'[1]Catálogo de partidas'!A39:B297,2,0)</f>
        <v>SERVICIOS DE CONDUCCIÓN DE SEÑALES ANALÓGICAS Y DIGITALES</v>
      </c>
      <c r="E50" s="23">
        <v>18647529</v>
      </c>
      <c r="F50" s="45">
        <v>98.328523848923894</v>
      </c>
      <c r="G50" s="46">
        <v>1.6047702620545594</v>
      </c>
      <c r="H50" s="46">
        <v>6.6705889021542758E-2</v>
      </c>
      <c r="I50" s="47"/>
      <c r="J50" s="52">
        <v>0</v>
      </c>
      <c r="K50">
        <v>31701</v>
      </c>
      <c r="L50" s="18">
        <v>453</v>
      </c>
      <c r="M50" s="18">
        <v>18285840</v>
      </c>
      <c r="N50" s="18">
        <v>49547</v>
      </c>
      <c r="O50" s="18">
        <v>292250</v>
      </c>
      <c r="P50" s="18">
        <v>7000</v>
      </c>
      <c r="Q50" s="18"/>
      <c r="R50" s="18">
        <v>12439</v>
      </c>
      <c r="S50" s="18"/>
      <c r="T50" s="18"/>
      <c r="U50" s="18"/>
      <c r="V50" s="18"/>
      <c r="W50" s="18"/>
      <c r="X50" s="18">
        <v>18647529</v>
      </c>
      <c r="Z50" s="18">
        <f t="shared" si="10"/>
        <v>18335840</v>
      </c>
      <c r="AA50" s="18">
        <f t="shared" si="11"/>
        <v>299250</v>
      </c>
      <c r="AB50" s="18">
        <f t="shared" si="12"/>
        <v>12439</v>
      </c>
      <c r="AC50" s="18">
        <f t="shared" si="13"/>
        <v>0</v>
      </c>
      <c r="AD50" s="18">
        <f t="shared" si="14"/>
        <v>18647529</v>
      </c>
      <c r="AF50" s="50">
        <f t="shared" si="15"/>
        <v>98.328523848923894</v>
      </c>
      <c r="AG50" s="27">
        <f t="shared" si="16"/>
        <v>1.6047702620545594</v>
      </c>
      <c r="AH50" s="27">
        <f t="shared" si="17"/>
        <v>6.6705889021542758E-2</v>
      </c>
      <c r="AI50" s="27">
        <f t="shared" si="18"/>
        <v>0</v>
      </c>
    </row>
    <row r="51" spans="1:35" x14ac:dyDescent="0.25">
      <c r="A51" s="20" t="s">
        <v>37</v>
      </c>
      <c r="B51" s="21">
        <v>3000</v>
      </c>
      <c r="C51" s="21">
        <v>31801</v>
      </c>
      <c r="D51" s="20" t="str">
        <f>VLOOKUP(C51,'[1]Catálogo de partidas'!A40:B298,2,0)</f>
        <v>SERVICIO POSTAL</v>
      </c>
      <c r="E51" s="23">
        <v>1439000</v>
      </c>
      <c r="F51" s="45">
        <v>21.163498262682417</v>
      </c>
      <c r="G51" s="46">
        <v>27.102154273801247</v>
      </c>
      <c r="H51" s="46">
        <v>29.566175121612233</v>
      </c>
      <c r="I51" s="47"/>
      <c r="J51" s="53">
        <v>22.1681723419041</v>
      </c>
      <c r="K51">
        <v>31801</v>
      </c>
      <c r="L51" s="18">
        <v>54542.74</v>
      </c>
      <c r="M51" s="18">
        <v>120000</v>
      </c>
      <c r="N51" s="18">
        <v>130000</v>
      </c>
      <c r="O51" s="18">
        <v>130000</v>
      </c>
      <c r="P51" s="18">
        <v>130000</v>
      </c>
      <c r="Q51" s="18">
        <v>130000</v>
      </c>
      <c r="R51" s="18">
        <v>165457.26</v>
      </c>
      <c r="S51" s="18">
        <v>130000</v>
      </c>
      <c r="T51" s="18">
        <v>130000</v>
      </c>
      <c r="U51" s="18">
        <v>130000</v>
      </c>
      <c r="V51" s="18">
        <v>189000</v>
      </c>
      <c r="W51" s="18"/>
      <c r="X51" s="18">
        <v>1439000</v>
      </c>
      <c r="Z51" s="18">
        <f t="shared" si="10"/>
        <v>304542.74</v>
      </c>
      <c r="AA51" s="18">
        <f t="shared" si="11"/>
        <v>390000</v>
      </c>
      <c r="AB51" s="18">
        <f t="shared" si="12"/>
        <v>425457.26</v>
      </c>
      <c r="AC51" s="18">
        <f t="shared" si="13"/>
        <v>319000</v>
      </c>
      <c r="AD51" s="18">
        <f t="shared" si="14"/>
        <v>1439000</v>
      </c>
      <c r="AF51" s="50">
        <f t="shared" si="15"/>
        <v>21.163498262682417</v>
      </c>
      <c r="AG51" s="27">
        <f t="shared" si="16"/>
        <v>27.102154273801247</v>
      </c>
      <c r="AH51" s="27">
        <f t="shared" si="17"/>
        <v>29.566175121612233</v>
      </c>
      <c r="AI51" s="27">
        <f t="shared" si="18"/>
        <v>22.1681723419041</v>
      </c>
    </row>
    <row r="52" spans="1:35" x14ac:dyDescent="0.25">
      <c r="A52" s="20" t="s">
        <v>37</v>
      </c>
      <c r="B52" s="21">
        <v>3000</v>
      </c>
      <c r="C52" s="21">
        <v>32301</v>
      </c>
      <c r="D52" s="20" t="str">
        <f>VLOOKUP(C52,'[1]Catálogo de partidas'!A41:B299,2,0)</f>
        <v>ARRENDAMIENTO DE EQUIPO Y BIENES INFORMÁTICOS</v>
      </c>
      <c r="E52" s="23">
        <v>9851557</v>
      </c>
      <c r="F52" s="45">
        <v>17.474023852270253</v>
      </c>
      <c r="G52" s="46">
        <v>24.999997462330068</v>
      </c>
      <c r="H52" s="46">
        <v>24.999997462330068</v>
      </c>
      <c r="I52" s="47"/>
      <c r="J52" s="53">
        <v>32.525981223069614</v>
      </c>
      <c r="K52">
        <v>32301</v>
      </c>
      <c r="L52" s="18">
        <v>79537.42</v>
      </c>
      <c r="M52" s="18">
        <v>820963</v>
      </c>
      <c r="N52" s="18">
        <v>820963</v>
      </c>
      <c r="O52" s="18">
        <v>820963</v>
      </c>
      <c r="P52" s="18">
        <v>820963</v>
      </c>
      <c r="Q52" s="18">
        <v>820963</v>
      </c>
      <c r="R52" s="18">
        <v>820963</v>
      </c>
      <c r="S52" s="18">
        <v>820963</v>
      </c>
      <c r="T52" s="18">
        <v>820963</v>
      </c>
      <c r="U52" s="18">
        <v>820963</v>
      </c>
      <c r="V52" s="18">
        <v>2383352.58</v>
      </c>
      <c r="W52" s="18"/>
      <c r="X52" s="18">
        <v>9851557</v>
      </c>
      <c r="Z52" s="18">
        <f t="shared" si="10"/>
        <v>1721463.42</v>
      </c>
      <c r="AA52" s="18">
        <f t="shared" si="11"/>
        <v>2462889</v>
      </c>
      <c r="AB52" s="18">
        <f t="shared" si="12"/>
        <v>2462889</v>
      </c>
      <c r="AC52" s="18">
        <f t="shared" si="13"/>
        <v>3204315.58</v>
      </c>
      <c r="AD52" s="18">
        <f t="shared" si="14"/>
        <v>9851557</v>
      </c>
      <c r="AF52" s="50">
        <f t="shared" si="15"/>
        <v>17.474023852270253</v>
      </c>
      <c r="AG52" s="27">
        <f t="shared" si="16"/>
        <v>24.999997462330068</v>
      </c>
      <c r="AH52" s="27">
        <f t="shared" si="17"/>
        <v>24.999997462330068</v>
      </c>
      <c r="AI52" s="27">
        <f t="shared" si="18"/>
        <v>32.525981223069614</v>
      </c>
    </row>
    <row r="53" spans="1:35" x14ac:dyDescent="0.25">
      <c r="A53" s="20" t="s">
        <v>37</v>
      </c>
      <c r="B53" s="21">
        <v>3000</v>
      </c>
      <c r="C53" s="21">
        <v>32302</v>
      </c>
      <c r="D53" s="20" t="str">
        <f>VLOOKUP(C53,'[1]Catálogo de partidas'!A42:B300,2,0)</f>
        <v>ARRENDAMIENTO DE MOBILIARIO</v>
      </c>
      <c r="E53" s="23">
        <v>199389</v>
      </c>
      <c r="F53" s="45">
        <v>18.339025723585554</v>
      </c>
      <c r="G53" s="46">
        <v>22.493216777254514</v>
      </c>
      <c r="H53" s="46">
        <v>32.523860393502147</v>
      </c>
      <c r="I53" s="47"/>
      <c r="J53" s="46">
        <v>26.643897105657782</v>
      </c>
      <c r="K53">
        <v>32302</v>
      </c>
      <c r="L53" s="18"/>
      <c r="M53" s="18">
        <v>8283</v>
      </c>
      <c r="N53" s="18">
        <v>28283</v>
      </c>
      <c r="O53" s="18">
        <v>8283</v>
      </c>
      <c r="P53" s="18">
        <v>28283</v>
      </c>
      <c r="Q53" s="18">
        <v>8283</v>
      </c>
      <c r="R53" s="18">
        <v>28283</v>
      </c>
      <c r="S53" s="18">
        <v>8283</v>
      </c>
      <c r="T53" s="18">
        <v>28283</v>
      </c>
      <c r="U53" s="18">
        <v>8283</v>
      </c>
      <c r="V53" s="18">
        <v>44842</v>
      </c>
      <c r="W53" s="18"/>
      <c r="X53" s="18">
        <v>199389</v>
      </c>
      <c r="Z53" s="18">
        <f t="shared" si="10"/>
        <v>36566</v>
      </c>
      <c r="AA53" s="18">
        <f t="shared" si="11"/>
        <v>44849</v>
      </c>
      <c r="AB53" s="18">
        <f t="shared" si="12"/>
        <v>64849</v>
      </c>
      <c r="AC53" s="18">
        <f t="shared" si="13"/>
        <v>53125</v>
      </c>
      <c r="AD53" s="18">
        <f t="shared" si="14"/>
        <v>199389</v>
      </c>
      <c r="AF53" s="50">
        <f t="shared" si="15"/>
        <v>18.339025723585554</v>
      </c>
      <c r="AG53" s="27">
        <f t="shared" si="16"/>
        <v>22.493216777254514</v>
      </c>
      <c r="AH53" s="27">
        <f t="shared" si="17"/>
        <v>32.523860393502147</v>
      </c>
      <c r="AI53" s="27">
        <f t="shared" si="18"/>
        <v>26.643897105657782</v>
      </c>
    </row>
    <row r="54" spans="1:35" ht="45" x14ac:dyDescent="0.25">
      <c r="A54" s="28" t="s">
        <v>37</v>
      </c>
      <c r="B54" s="29">
        <v>3000</v>
      </c>
      <c r="C54" s="29">
        <v>32502</v>
      </c>
      <c r="D54" s="20" t="str">
        <f>VLOOKUP(C54,'[1]Catálogo de partidas'!A43:B301,2,0)</f>
        <v>ARRENDAMIENTO DE VEHÍCULOS TERRESTRES, AÉREOS, MARÍTIMOS, LACUSTRES Y FLUVIALES PARA SERVICIOS PÚBLICOS Y LA OPERACIÓN DE PROGRAMAS PÚBLICOS</v>
      </c>
      <c r="E54" s="23">
        <v>80000</v>
      </c>
      <c r="F54" s="45">
        <v>12.5</v>
      </c>
      <c r="G54" s="46">
        <v>25</v>
      </c>
      <c r="H54" s="46">
        <v>62.5</v>
      </c>
      <c r="I54" s="54"/>
      <c r="J54" s="25">
        <v>0</v>
      </c>
      <c r="K54">
        <v>32502</v>
      </c>
      <c r="L54" s="18"/>
      <c r="M54" s="18"/>
      <c r="N54" s="18">
        <v>10000</v>
      </c>
      <c r="O54" s="18"/>
      <c r="P54" s="18">
        <v>20000</v>
      </c>
      <c r="Q54" s="18"/>
      <c r="R54" s="18">
        <v>30000</v>
      </c>
      <c r="S54" s="18"/>
      <c r="T54" s="18">
        <v>20000</v>
      </c>
      <c r="U54" s="18"/>
      <c r="V54" s="18"/>
      <c r="W54" s="18"/>
      <c r="X54" s="18">
        <v>80000</v>
      </c>
      <c r="Z54" s="18">
        <f t="shared" si="10"/>
        <v>10000</v>
      </c>
      <c r="AA54" s="18">
        <f t="shared" si="11"/>
        <v>20000</v>
      </c>
      <c r="AB54" s="18">
        <f t="shared" si="12"/>
        <v>50000</v>
      </c>
      <c r="AC54" s="18">
        <f t="shared" si="13"/>
        <v>0</v>
      </c>
      <c r="AD54" s="18">
        <f t="shared" si="14"/>
        <v>80000</v>
      </c>
      <c r="AF54" s="50">
        <f t="shared" si="15"/>
        <v>12.5</v>
      </c>
      <c r="AG54" s="27">
        <f t="shared" si="16"/>
        <v>25</v>
      </c>
      <c r="AH54" s="27">
        <f t="shared" si="17"/>
        <v>62.5</v>
      </c>
      <c r="AI54" s="27">
        <f t="shared" si="18"/>
        <v>0</v>
      </c>
    </row>
    <row r="55" spans="1:35" ht="30" x14ac:dyDescent="0.25">
      <c r="A55" s="28" t="s">
        <v>37</v>
      </c>
      <c r="B55" s="29">
        <v>3000</v>
      </c>
      <c r="C55" s="29">
        <v>32503</v>
      </c>
      <c r="D55" s="28" t="str">
        <f>VLOOKUP(C55,'[1]Catálogo de partidas'!A44:B302,2,0)</f>
        <v>ARRENDAMIENTO DE VEHÍCULOS TERRESTRES, AÉREOS, MARÍTIMOS, LACUSTRES Y FLUVIALES PARA SERVICIOS ADMINISTRATIVOS</v>
      </c>
      <c r="E55" s="23">
        <v>2195000</v>
      </c>
      <c r="F55" s="45">
        <v>11.671981776765376</v>
      </c>
      <c r="G55" s="46">
        <v>27.494305239179955</v>
      </c>
      <c r="H55" s="46">
        <v>32.487471526195897</v>
      </c>
      <c r="I55" s="54"/>
      <c r="J55" s="25">
        <v>28.346241457858767</v>
      </c>
      <c r="K55">
        <v>32503</v>
      </c>
      <c r="L55" s="18"/>
      <c r="M55" s="18">
        <v>128100</v>
      </c>
      <c r="N55" s="18">
        <v>128100</v>
      </c>
      <c r="O55" s="18">
        <v>128100</v>
      </c>
      <c r="P55" s="18">
        <v>237700</v>
      </c>
      <c r="Q55" s="18">
        <v>237700</v>
      </c>
      <c r="R55" s="18">
        <v>237700</v>
      </c>
      <c r="S55" s="18">
        <v>237700</v>
      </c>
      <c r="T55" s="18">
        <v>237700</v>
      </c>
      <c r="U55" s="18">
        <v>237900</v>
      </c>
      <c r="V55" s="18">
        <v>384300</v>
      </c>
      <c r="W55" s="18"/>
      <c r="X55" s="18">
        <v>2195000</v>
      </c>
      <c r="Z55" s="18">
        <f t="shared" si="10"/>
        <v>256200</v>
      </c>
      <c r="AA55" s="18">
        <f t="shared" si="11"/>
        <v>603500</v>
      </c>
      <c r="AB55" s="18">
        <f t="shared" si="12"/>
        <v>713100</v>
      </c>
      <c r="AC55" s="18">
        <f t="shared" si="13"/>
        <v>622200</v>
      </c>
      <c r="AD55" s="18">
        <f t="shared" si="14"/>
        <v>2195000</v>
      </c>
      <c r="AF55" s="50">
        <f t="shared" si="15"/>
        <v>11.671981776765376</v>
      </c>
      <c r="AG55" s="27">
        <f t="shared" si="16"/>
        <v>27.494305239179955</v>
      </c>
      <c r="AH55" s="27">
        <f t="shared" si="17"/>
        <v>32.487471526195897</v>
      </c>
      <c r="AI55" s="27">
        <f t="shared" si="18"/>
        <v>28.346241457858767</v>
      </c>
    </row>
    <row r="56" spans="1:35" ht="30" x14ac:dyDescent="0.25">
      <c r="A56" s="28" t="s">
        <v>37</v>
      </c>
      <c r="B56" s="29">
        <v>3000</v>
      </c>
      <c r="C56" s="29">
        <v>32505</v>
      </c>
      <c r="D56" s="20" t="str">
        <f>VLOOKUP(C56,'[1]Catálogo de partidas'!A45:B303,2,0)</f>
        <v>ARRENDAMIENTO DE VEHÍCULOS TERRESTRES, AÉREOS, MARÍTIMOS, LACUSTRES Y FLUVIALES PARA SERVIDORES PÚBLICOS</v>
      </c>
      <c r="E56" s="23">
        <v>2195000</v>
      </c>
      <c r="F56" s="45">
        <v>11.671981776765376</v>
      </c>
      <c r="G56" s="46">
        <v>27.494305239179955</v>
      </c>
      <c r="H56" s="46">
        <v>32.487471526195897</v>
      </c>
      <c r="I56" s="54"/>
      <c r="J56" s="25">
        <v>28.346241457858767</v>
      </c>
      <c r="K56">
        <v>32505</v>
      </c>
      <c r="L56" s="18"/>
      <c r="M56" s="18">
        <v>128100</v>
      </c>
      <c r="N56" s="18">
        <v>128100</v>
      </c>
      <c r="O56" s="18">
        <v>128100</v>
      </c>
      <c r="P56" s="18">
        <v>237700</v>
      </c>
      <c r="Q56" s="18">
        <v>237700</v>
      </c>
      <c r="R56" s="18">
        <v>237700</v>
      </c>
      <c r="S56" s="18">
        <v>237700</v>
      </c>
      <c r="T56" s="18">
        <v>237700</v>
      </c>
      <c r="U56" s="18">
        <v>237900</v>
      </c>
      <c r="V56" s="18">
        <v>384300</v>
      </c>
      <c r="W56" s="18"/>
      <c r="X56" s="18">
        <v>2195000</v>
      </c>
      <c r="Z56" s="18">
        <f t="shared" si="10"/>
        <v>256200</v>
      </c>
      <c r="AA56" s="18">
        <f t="shared" si="11"/>
        <v>603500</v>
      </c>
      <c r="AB56" s="18">
        <f t="shared" si="12"/>
        <v>713100</v>
      </c>
      <c r="AC56" s="18">
        <f t="shared" si="13"/>
        <v>622200</v>
      </c>
      <c r="AD56" s="18">
        <f t="shared" si="14"/>
        <v>2195000</v>
      </c>
      <c r="AF56" s="50">
        <f t="shared" si="15"/>
        <v>11.671981776765376</v>
      </c>
      <c r="AG56" s="27">
        <f t="shared" si="16"/>
        <v>27.494305239179955</v>
      </c>
      <c r="AH56" s="27">
        <f t="shared" si="17"/>
        <v>32.487471526195897</v>
      </c>
      <c r="AI56" s="27">
        <f t="shared" si="18"/>
        <v>28.346241457858767</v>
      </c>
    </row>
    <row r="57" spans="1:35" x14ac:dyDescent="0.25">
      <c r="A57" s="20" t="s">
        <v>37</v>
      </c>
      <c r="B57" s="21">
        <v>3000</v>
      </c>
      <c r="C57" s="21">
        <v>32601</v>
      </c>
      <c r="D57" s="20" t="str">
        <f>VLOOKUP(C57,'[1]Catálogo de partidas'!A46:B304,2,0)</f>
        <v>ARRENDAMIENTO DE MAQUINARIA Y EQUIPO</v>
      </c>
      <c r="E57" s="23">
        <v>4000</v>
      </c>
      <c r="F57" s="45">
        <v>0</v>
      </c>
      <c r="G57" s="46">
        <v>50</v>
      </c>
      <c r="H57" s="46">
        <v>0</v>
      </c>
      <c r="I57" s="54"/>
      <c r="J57" s="55">
        <v>50</v>
      </c>
      <c r="K57">
        <v>32601</v>
      </c>
      <c r="L57" s="18"/>
      <c r="M57" s="18"/>
      <c r="N57" s="18"/>
      <c r="O57" s="18">
        <v>2000</v>
      </c>
      <c r="P57" s="18"/>
      <c r="Q57" s="18"/>
      <c r="R57" s="18"/>
      <c r="S57" s="18"/>
      <c r="T57" s="18"/>
      <c r="U57" s="18">
        <v>2000</v>
      </c>
      <c r="V57" s="18"/>
      <c r="W57" s="18"/>
      <c r="X57" s="18">
        <v>4000</v>
      </c>
      <c r="Z57" s="18">
        <f t="shared" si="10"/>
        <v>0</v>
      </c>
      <c r="AA57" s="18">
        <f t="shared" si="11"/>
        <v>2000</v>
      </c>
      <c r="AB57" s="18">
        <f t="shared" si="12"/>
        <v>0</v>
      </c>
      <c r="AC57" s="18">
        <f t="shared" si="13"/>
        <v>2000</v>
      </c>
      <c r="AD57" s="18">
        <f t="shared" si="14"/>
        <v>4000</v>
      </c>
      <c r="AF57" s="50">
        <f t="shared" si="15"/>
        <v>0</v>
      </c>
      <c r="AG57" s="27">
        <f t="shared" si="16"/>
        <v>50</v>
      </c>
      <c r="AH57" s="27">
        <f t="shared" si="17"/>
        <v>0</v>
      </c>
      <c r="AI57" s="27">
        <f t="shared" si="18"/>
        <v>50</v>
      </c>
    </row>
    <row r="58" spans="1:35" x14ac:dyDescent="0.25">
      <c r="A58" s="20" t="s">
        <v>37</v>
      </c>
      <c r="B58" s="21">
        <v>3000</v>
      </c>
      <c r="C58" s="21">
        <v>32701</v>
      </c>
      <c r="D58" s="20" t="str">
        <f>VLOOKUP(C58,'[1]Catálogo de partidas'!A47:B305,2,0)</f>
        <v>PATENTES, REGALÍAS Y OTROS</v>
      </c>
      <c r="E58" s="23">
        <v>240000</v>
      </c>
      <c r="F58" s="45">
        <v>50</v>
      </c>
      <c r="G58" s="46">
        <v>50</v>
      </c>
      <c r="H58" s="46">
        <v>0</v>
      </c>
      <c r="I58" s="54"/>
      <c r="J58" s="56">
        <v>0</v>
      </c>
      <c r="K58">
        <v>32701</v>
      </c>
      <c r="L58" s="18"/>
      <c r="M58" s="18"/>
      <c r="N58" s="18">
        <v>120000</v>
      </c>
      <c r="O58" s="18"/>
      <c r="P58" s="18"/>
      <c r="Q58" s="18">
        <v>120000</v>
      </c>
      <c r="R58" s="18"/>
      <c r="S58" s="18"/>
      <c r="T58" s="18"/>
      <c r="U58" s="18"/>
      <c r="V58" s="18"/>
      <c r="W58" s="18"/>
      <c r="X58" s="18">
        <v>240000</v>
      </c>
      <c r="Z58" s="18">
        <f t="shared" si="10"/>
        <v>120000</v>
      </c>
      <c r="AA58" s="18">
        <f t="shared" si="11"/>
        <v>120000</v>
      </c>
      <c r="AB58" s="18">
        <f t="shared" si="12"/>
        <v>0</v>
      </c>
      <c r="AC58" s="18">
        <f t="shared" si="13"/>
        <v>0</v>
      </c>
      <c r="AD58" s="18">
        <f t="shared" si="14"/>
        <v>240000</v>
      </c>
      <c r="AF58" s="50">
        <f t="shared" si="15"/>
        <v>50</v>
      </c>
      <c r="AG58" s="27">
        <f t="shared" si="16"/>
        <v>50</v>
      </c>
      <c r="AH58" s="27">
        <f t="shared" si="17"/>
        <v>0</v>
      </c>
      <c r="AI58" s="27">
        <f t="shared" si="18"/>
        <v>0</v>
      </c>
    </row>
    <row r="59" spans="1:35" x14ac:dyDescent="0.25">
      <c r="A59" s="20" t="s">
        <v>37</v>
      </c>
      <c r="B59" s="21">
        <v>3000</v>
      </c>
      <c r="C59" s="21">
        <v>33104</v>
      </c>
      <c r="D59" s="20" t="str">
        <f>VLOOKUP(C59,'[1]Catálogo de partidas'!A48:B306,2,0)</f>
        <v>OTRAS ASESORÍAS PARA LA OPERACIÓN DE PROGRAMAS</v>
      </c>
      <c r="E59" s="23">
        <v>2700000</v>
      </c>
      <c r="F59" s="45">
        <v>46.962962962962962</v>
      </c>
      <c r="G59" s="46">
        <v>33.511296296296294</v>
      </c>
      <c r="H59" s="46">
        <v>11.592407407407407</v>
      </c>
      <c r="I59" s="54"/>
      <c r="J59" s="26">
        <v>7.9333333333333336</v>
      </c>
      <c r="K59">
        <v>33104</v>
      </c>
      <c r="L59" s="18">
        <v>1050000</v>
      </c>
      <c r="M59" s="18">
        <v>52000</v>
      </c>
      <c r="N59" s="18">
        <v>166000</v>
      </c>
      <c r="O59" s="18">
        <v>564888</v>
      </c>
      <c r="P59" s="18">
        <v>103917</v>
      </c>
      <c r="Q59" s="18">
        <v>236000</v>
      </c>
      <c r="R59" s="18">
        <v>145395</v>
      </c>
      <c r="S59" s="18">
        <v>76600</v>
      </c>
      <c r="T59" s="18">
        <v>91000</v>
      </c>
      <c r="U59" s="18">
        <v>79800</v>
      </c>
      <c r="V59" s="18">
        <v>134400</v>
      </c>
      <c r="W59" s="18"/>
      <c r="X59" s="18">
        <v>2700000</v>
      </c>
      <c r="Z59" s="18">
        <f t="shared" si="10"/>
        <v>1268000</v>
      </c>
      <c r="AA59" s="18">
        <f t="shared" si="11"/>
        <v>904805</v>
      </c>
      <c r="AB59" s="18">
        <f t="shared" si="12"/>
        <v>312995</v>
      </c>
      <c r="AC59" s="18">
        <f t="shared" si="13"/>
        <v>214200</v>
      </c>
      <c r="AD59" s="18">
        <f t="shared" si="14"/>
        <v>2700000</v>
      </c>
      <c r="AF59" s="50">
        <f t="shared" si="15"/>
        <v>46.962962962962962</v>
      </c>
      <c r="AG59" s="27">
        <f t="shared" si="16"/>
        <v>33.511296296296294</v>
      </c>
      <c r="AH59" s="27">
        <f t="shared" si="17"/>
        <v>11.592407407407407</v>
      </c>
      <c r="AI59" s="27">
        <f t="shared" si="18"/>
        <v>7.9333333333333336</v>
      </c>
    </row>
    <row r="60" spans="1:35" x14ac:dyDescent="0.25">
      <c r="A60" s="20" t="s">
        <v>37</v>
      </c>
      <c r="B60" s="21">
        <v>3000</v>
      </c>
      <c r="C60" s="21">
        <v>33301</v>
      </c>
      <c r="D60" s="20" t="str">
        <f>VLOOKUP(C60,'[1]Catálogo de partidas'!A49:B307,2,0)</f>
        <v>SERVICIOS DE INFORMÁTICA</v>
      </c>
      <c r="E60" s="23">
        <v>2292400</v>
      </c>
      <c r="F60" s="45">
        <v>50</v>
      </c>
      <c r="G60" s="46">
        <v>2</v>
      </c>
      <c r="H60" s="46">
        <v>48</v>
      </c>
      <c r="I60" s="54"/>
      <c r="J60" s="26">
        <v>0</v>
      </c>
      <c r="K60">
        <v>33301</v>
      </c>
      <c r="L60" s="18">
        <v>1096200</v>
      </c>
      <c r="M60" s="18">
        <v>0</v>
      </c>
      <c r="N60" s="18">
        <v>50000</v>
      </c>
      <c r="O60" s="18">
        <v>0</v>
      </c>
      <c r="P60" s="18">
        <v>0</v>
      </c>
      <c r="Q60" s="18">
        <v>50000</v>
      </c>
      <c r="R60" s="18">
        <v>568841</v>
      </c>
      <c r="S60" s="18">
        <v>527359</v>
      </c>
      <c r="T60" s="18">
        <v>0</v>
      </c>
      <c r="U60" s="18">
        <v>0</v>
      </c>
      <c r="V60" s="18">
        <v>0</v>
      </c>
      <c r="W60" s="18">
        <v>0</v>
      </c>
      <c r="X60" s="18">
        <f>SUM(L60:W60)</f>
        <v>2292400</v>
      </c>
      <c r="Z60" s="18">
        <f t="shared" si="10"/>
        <v>1146200</v>
      </c>
      <c r="AA60" s="18">
        <f t="shared" si="11"/>
        <v>50000</v>
      </c>
      <c r="AB60" s="18">
        <f t="shared" si="12"/>
        <v>1096200</v>
      </c>
      <c r="AC60" s="18">
        <f t="shared" si="13"/>
        <v>0</v>
      </c>
      <c r="AD60" s="18">
        <f t="shared" si="14"/>
        <v>2292400</v>
      </c>
      <c r="AF60" s="50">
        <f>Z60/X60*100</f>
        <v>50</v>
      </c>
      <c r="AG60" s="27">
        <f>AA60/X60*100</f>
        <v>2.1811202233467109</v>
      </c>
      <c r="AH60" s="27">
        <f>AB60/X60*100</f>
        <v>47.81887977665329</v>
      </c>
      <c r="AI60" s="27">
        <f>AC60/X60*100</f>
        <v>0</v>
      </c>
    </row>
    <row r="61" spans="1:35" x14ac:dyDescent="0.25">
      <c r="A61" s="20" t="s">
        <v>37</v>
      </c>
      <c r="B61" s="21">
        <v>3000</v>
      </c>
      <c r="C61" s="21">
        <v>33303</v>
      </c>
      <c r="D61" s="20" t="str">
        <f>VLOOKUP(C61,'[1]Catálogo de partidas'!A49:B307,2,0)</f>
        <v>SERVICIOS RELACIONADOS CON CERTIFICACIÓN DE PROCESOS</v>
      </c>
      <c r="E61" s="23">
        <v>200000</v>
      </c>
      <c r="F61" s="45">
        <v>0</v>
      </c>
      <c r="G61" s="46">
        <v>3.2910000000000004</v>
      </c>
      <c r="H61" s="46">
        <v>96.709000000000003</v>
      </c>
      <c r="I61" s="54"/>
      <c r="J61" s="55">
        <v>0</v>
      </c>
      <c r="K61">
        <v>33303</v>
      </c>
      <c r="L61" s="18"/>
      <c r="M61" s="18"/>
      <c r="N61" s="18"/>
      <c r="O61" s="18"/>
      <c r="P61" s="18">
        <v>6582</v>
      </c>
      <c r="Q61" s="18"/>
      <c r="R61" s="18">
        <v>193418</v>
      </c>
      <c r="S61" s="18"/>
      <c r="T61" s="18"/>
      <c r="U61" s="18"/>
      <c r="V61" s="18"/>
      <c r="W61" s="18"/>
      <c r="X61" s="18">
        <v>200000</v>
      </c>
      <c r="Z61" s="18">
        <f t="shared" si="10"/>
        <v>0</v>
      </c>
      <c r="AA61" s="18">
        <f t="shared" si="11"/>
        <v>6582</v>
      </c>
      <c r="AB61" s="18">
        <f t="shared" si="12"/>
        <v>193418</v>
      </c>
      <c r="AC61" s="18">
        <f t="shared" si="13"/>
        <v>0</v>
      </c>
      <c r="AD61" s="18">
        <f t="shared" si="14"/>
        <v>200000</v>
      </c>
      <c r="AF61" s="50">
        <f t="shared" si="15"/>
        <v>0</v>
      </c>
      <c r="AG61" s="27">
        <f t="shared" si="16"/>
        <v>3.2910000000000004</v>
      </c>
      <c r="AH61" s="27">
        <f t="shared" si="17"/>
        <v>96.709000000000003</v>
      </c>
      <c r="AI61" s="27">
        <f t="shared" si="18"/>
        <v>0</v>
      </c>
    </row>
    <row r="62" spans="1:35" x14ac:dyDescent="0.25">
      <c r="A62" s="20" t="s">
        <v>37</v>
      </c>
      <c r="B62" s="21">
        <v>3000</v>
      </c>
      <c r="C62" s="21">
        <v>33401</v>
      </c>
      <c r="D62" s="20" t="str">
        <f>VLOOKUP(C62,'[1]Catálogo de partidas'!A50:B308,2,0)</f>
        <v>SERVICIOS PARA CAPACITACIÓN A SERVIDORES PÚBLICOS</v>
      </c>
      <c r="E62" s="23">
        <v>3554594</v>
      </c>
      <c r="F62" s="45">
        <v>21.729278224179751</v>
      </c>
      <c r="G62" s="46">
        <v>19.516996877843152</v>
      </c>
      <c r="H62" s="46">
        <v>42.951459435311037</v>
      </c>
      <c r="I62" s="54"/>
      <c r="J62" s="25">
        <v>15.80226546266606</v>
      </c>
      <c r="K62">
        <v>33401</v>
      </c>
      <c r="L62" s="18">
        <v>327237.62</v>
      </c>
      <c r="M62" s="18">
        <v>345150</v>
      </c>
      <c r="N62" s="18">
        <v>100000</v>
      </c>
      <c r="O62" s="18">
        <v>443750</v>
      </c>
      <c r="P62" s="18">
        <v>150000</v>
      </c>
      <c r="Q62" s="18">
        <v>100000</v>
      </c>
      <c r="R62" s="18">
        <v>693750</v>
      </c>
      <c r="S62" s="18">
        <v>460000</v>
      </c>
      <c r="T62" s="18">
        <v>373000</v>
      </c>
      <c r="U62" s="18">
        <v>537508.38</v>
      </c>
      <c r="V62" s="18">
        <v>24198</v>
      </c>
      <c r="W62" s="18"/>
      <c r="X62" s="18">
        <v>3554594</v>
      </c>
      <c r="Z62" s="18">
        <f t="shared" si="10"/>
        <v>772387.62</v>
      </c>
      <c r="AA62" s="18">
        <f t="shared" si="11"/>
        <v>693750</v>
      </c>
      <c r="AB62" s="18">
        <f t="shared" si="12"/>
        <v>1526750</v>
      </c>
      <c r="AC62" s="18">
        <f t="shared" si="13"/>
        <v>561706.38</v>
      </c>
      <c r="AD62" s="18">
        <f t="shared" si="14"/>
        <v>3554594</v>
      </c>
      <c r="AF62" s="50">
        <f t="shared" si="15"/>
        <v>21.729278224179751</v>
      </c>
      <c r="AG62" s="27">
        <f t="shared" si="16"/>
        <v>19.516996877843152</v>
      </c>
      <c r="AH62" s="27">
        <f t="shared" si="17"/>
        <v>42.951459435311037</v>
      </c>
      <c r="AI62" s="27">
        <f t="shared" si="18"/>
        <v>15.80226546266606</v>
      </c>
    </row>
    <row r="63" spans="1:35" x14ac:dyDescent="0.25">
      <c r="A63" s="20" t="s">
        <v>37</v>
      </c>
      <c r="B63" s="21">
        <v>3000</v>
      </c>
      <c r="C63" s="21">
        <v>33602</v>
      </c>
      <c r="D63" s="20" t="str">
        <f>VLOOKUP(C63,'[1]Catálogo de partidas'!A51:B309,2,0)</f>
        <v>OTROS SERVICIOS COMERCIALES</v>
      </c>
      <c r="E63" s="23">
        <v>306074</v>
      </c>
      <c r="F63" s="45">
        <v>28.377647235635827</v>
      </c>
      <c r="G63" s="46">
        <v>26.522017551311123</v>
      </c>
      <c r="H63" s="46">
        <v>37.919065324071951</v>
      </c>
      <c r="I63" s="54"/>
      <c r="J63" s="55">
        <v>7.1812698889810953</v>
      </c>
      <c r="K63">
        <v>33602</v>
      </c>
      <c r="L63" s="18">
        <v>1936.6</v>
      </c>
      <c r="M63" s="18">
        <v>42965</v>
      </c>
      <c r="N63" s="18">
        <v>41955</v>
      </c>
      <c r="O63" s="18">
        <v>17321</v>
      </c>
      <c r="P63" s="18">
        <v>45231</v>
      </c>
      <c r="Q63" s="18">
        <v>18625</v>
      </c>
      <c r="R63" s="18">
        <v>38754</v>
      </c>
      <c r="S63" s="18">
        <v>20688.400000000001</v>
      </c>
      <c r="T63" s="18">
        <v>56618</v>
      </c>
      <c r="U63" s="18">
        <v>13380</v>
      </c>
      <c r="V63" s="18">
        <v>4200</v>
      </c>
      <c r="W63" s="18">
        <v>4400</v>
      </c>
      <c r="X63" s="18">
        <v>306074</v>
      </c>
      <c r="Z63" s="18">
        <f t="shared" si="10"/>
        <v>86856.6</v>
      </c>
      <c r="AA63" s="18">
        <f t="shared" si="11"/>
        <v>81177</v>
      </c>
      <c r="AB63" s="18">
        <f t="shared" si="12"/>
        <v>116060.4</v>
      </c>
      <c r="AC63" s="18">
        <f t="shared" si="13"/>
        <v>21980</v>
      </c>
      <c r="AD63" s="18">
        <f t="shared" si="14"/>
        <v>306074</v>
      </c>
      <c r="AF63" s="50">
        <f t="shared" si="15"/>
        <v>28.377647235635827</v>
      </c>
      <c r="AG63" s="27">
        <f t="shared" si="16"/>
        <v>26.522017551311123</v>
      </c>
      <c r="AH63" s="27">
        <f t="shared" si="17"/>
        <v>37.919065324071951</v>
      </c>
      <c r="AI63" s="27">
        <f t="shared" si="18"/>
        <v>7.1812698889810953</v>
      </c>
    </row>
    <row r="64" spans="1:35" ht="45" x14ac:dyDescent="0.25">
      <c r="A64" s="28" t="s">
        <v>37</v>
      </c>
      <c r="B64" s="29">
        <v>3000</v>
      </c>
      <c r="C64" s="29">
        <v>33604</v>
      </c>
      <c r="D64" s="28" t="str">
        <f>VLOOKUP(C64,'[1]Catálogo de partidas'!A52:B310,2,0)</f>
        <v>IMPRESIÓN Y ELABORACIÓN DE MATERIAL INFORMATIVO DERIVADO DE LA OPERACIÓN Y ADMINISTRACIÓN DE LAS DEPENDENCIAS Y ENTIDADES</v>
      </c>
      <c r="E64" s="23">
        <v>53500</v>
      </c>
      <c r="F64" s="45">
        <v>100</v>
      </c>
      <c r="G64" s="46">
        <v>0</v>
      </c>
      <c r="H64" s="46">
        <v>0</v>
      </c>
      <c r="I64" s="54"/>
      <c r="J64" s="55">
        <v>0</v>
      </c>
      <c r="K64">
        <v>33604</v>
      </c>
      <c r="L64" s="18">
        <v>0</v>
      </c>
      <c r="M64" s="18">
        <v>53500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f>SUM(L64:W64)</f>
        <v>53500</v>
      </c>
      <c r="Z64" s="18">
        <f t="shared" si="10"/>
        <v>53500</v>
      </c>
      <c r="AA64" s="18">
        <f t="shared" si="11"/>
        <v>0</v>
      </c>
      <c r="AB64" s="18">
        <f t="shared" si="12"/>
        <v>0</v>
      </c>
      <c r="AC64" s="18">
        <v>0</v>
      </c>
      <c r="AD64" s="18">
        <f>SUM(Z64:AC64)</f>
        <v>53500</v>
      </c>
      <c r="AF64" s="50">
        <f>Z64/X64*100</f>
        <v>100</v>
      </c>
      <c r="AG64" s="27">
        <v>0</v>
      </c>
      <c r="AH64" s="27">
        <v>0</v>
      </c>
      <c r="AI64" s="27">
        <v>0</v>
      </c>
    </row>
    <row r="65" spans="1:35" ht="30" x14ac:dyDescent="0.25">
      <c r="A65" s="28" t="s">
        <v>37</v>
      </c>
      <c r="B65" s="29">
        <v>3000</v>
      </c>
      <c r="C65" s="29">
        <v>33605</v>
      </c>
      <c r="D65" s="20" t="str">
        <f>VLOOKUP(C65,'[1]Catálogo de partidas'!A52:B310,2,0)</f>
        <v>INFORMACIÓN EN MEDIOS MASIVOS DERIVADA DE LA OPERACIÓN Y ADMINISTRACIÓN DE LAS DEPENDENCIAS Y ENTIDADES</v>
      </c>
      <c r="E65" s="23">
        <v>132100</v>
      </c>
      <c r="F65" s="45">
        <v>40</v>
      </c>
      <c r="G65" s="46">
        <v>30</v>
      </c>
      <c r="H65" s="46">
        <v>30</v>
      </c>
      <c r="I65" s="54"/>
      <c r="J65" s="55">
        <v>0</v>
      </c>
      <c r="K65">
        <v>33605</v>
      </c>
      <c r="L65" s="18"/>
      <c r="M65" s="18">
        <v>39630</v>
      </c>
      <c r="N65" s="18">
        <v>13210</v>
      </c>
      <c r="O65" s="18">
        <v>13210</v>
      </c>
      <c r="P65" s="18">
        <v>13210</v>
      </c>
      <c r="Q65" s="18">
        <v>13210</v>
      </c>
      <c r="R65" s="18">
        <v>13210</v>
      </c>
      <c r="S65" s="18">
        <v>13210</v>
      </c>
      <c r="T65" s="18">
        <v>13210</v>
      </c>
      <c r="U65" s="18"/>
      <c r="V65" s="18"/>
      <c r="W65" s="18"/>
      <c r="X65" s="18">
        <v>132100</v>
      </c>
      <c r="Z65" s="18">
        <f t="shared" si="10"/>
        <v>52840</v>
      </c>
      <c r="AA65" s="18">
        <f t="shared" si="11"/>
        <v>39630</v>
      </c>
      <c r="AB65" s="18">
        <f t="shared" si="12"/>
        <v>39630</v>
      </c>
      <c r="AC65" s="18">
        <f t="shared" si="13"/>
        <v>0</v>
      </c>
      <c r="AD65" s="18">
        <f t="shared" si="14"/>
        <v>132100</v>
      </c>
      <c r="AF65" s="50">
        <f t="shared" si="15"/>
        <v>40</v>
      </c>
      <c r="AG65" s="27">
        <f t="shared" si="16"/>
        <v>30</v>
      </c>
      <c r="AH65" s="27">
        <f t="shared" si="17"/>
        <v>30</v>
      </c>
      <c r="AI65" s="27">
        <f t="shared" si="18"/>
        <v>0</v>
      </c>
    </row>
    <row r="66" spans="1:35" x14ac:dyDescent="0.25">
      <c r="A66" s="20" t="s">
        <v>37</v>
      </c>
      <c r="B66" s="21">
        <v>3000</v>
      </c>
      <c r="C66" s="21">
        <v>33801</v>
      </c>
      <c r="D66" s="20" t="str">
        <f>VLOOKUP(C66,'[1]Catálogo de partidas'!A53:B311,2,0)</f>
        <v>SERVICIOS DE VIGILANCIA</v>
      </c>
      <c r="E66" s="23">
        <v>16282621</v>
      </c>
      <c r="F66" s="45">
        <v>16.491186277688342</v>
      </c>
      <c r="G66" s="46">
        <v>23.725830135086973</v>
      </c>
      <c r="H66" s="46">
        <v>23.725830135086973</v>
      </c>
      <c r="I66" s="54"/>
      <c r="J66" s="25">
        <v>36.057153452137705</v>
      </c>
      <c r="K66">
        <v>33801</v>
      </c>
      <c r="L66" s="18">
        <v>98487.360000000001</v>
      </c>
      <c r="M66" s="18">
        <v>1298981</v>
      </c>
      <c r="N66" s="18">
        <v>1287729</v>
      </c>
      <c r="O66" s="18">
        <v>1287729</v>
      </c>
      <c r="P66" s="18">
        <v>1287729</v>
      </c>
      <c r="Q66" s="18">
        <v>1287729</v>
      </c>
      <c r="R66" s="18">
        <v>1287729</v>
      </c>
      <c r="S66" s="18">
        <v>1287729</v>
      </c>
      <c r="T66" s="18">
        <v>1287729</v>
      </c>
      <c r="U66" s="18">
        <v>1355955</v>
      </c>
      <c r="V66" s="18">
        <v>4468768.6399999997</v>
      </c>
      <c r="W66" s="18">
        <v>46326</v>
      </c>
      <c r="X66" s="18">
        <v>16282621</v>
      </c>
      <c r="Z66" s="18">
        <f t="shared" si="10"/>
        <v>2685197.3600000003</v>
      </c>
      <c r="AA66" s="18">
        <f t="shared" si="11"/>
        <v>3863187</v>
      </c>
      <c r="AB66" s="18">
        <f t="shared" si="12"/>
        <v>3863187</v>
      </c>
      <c r="AC66" s="18">
        <f t="shared" si="13"/>
        <v>5871049.6399999997</v>
      </c>
      <c r="AD66" s="18">
        <f t="shared" si="14"/>
        <v>16282621</v>
      </c>
      <c r="AF66" s="50">
        <f t="shared" si="15"/>
        <v>16.491186277688342</v>
      </c>
      <c r="AG66" s="27">
        <f t="shared" si="16"/>
        <v>23.725830135086973</v>
      </c>
      <c r="AH66" s="27">
        <f t="shared" si="17"/>
        <v>23.725830135086973</v>
      </c>
      <c r="AI66" s="27">
        <f t="shared" si="18"/>
        <v>36.057153452137705</v>
      </c>
    </row>
    <row r="67" spans="1:35" x14ac:dyDescent="0.25">
      <c r="A67" s="20" t="s">
        <v>37</v>
      </c>
      <c r="B67" s="21">
        <v>3000</v>
      </c>
      <c r="C67" s="21">
        <v>33901</v>
      </c>
      <c r="D67" s="20" t="str">
        <f>VLOOKUP(C67,'[1]Catálogo de partidas'!A54:B312,2,0)</f>
        <v>SUBCONTRATACIÓN DE SERVICIOS CON TERCEROS</v>
      </c>
      <c r="E67" s="23">
        <v>150000</v>
      </c>
      <c r="F67" s="45">
        <v>0</v>
      </c>
      <c r="G67" s="46">
        <v>33.333333333333329</v>
      </c>
      <c r="H67" s="46">
        <v>66.666666666666657</v>
      </c>
      <c r="I67" s="54"/>
      <c r="J67" s="25">
        <v>0</v>
      </c>
      <c r="K67">
        <v>33901</v>
      </c>
      <c r="L67" s="18"/>
      <c r="M67" s="18"/>
      <c r="N67" s="18"/>
      <c r="O67" s="18"/>
      <c r="P67" s="18"/>
      <c r="Q67" s="18">
        <v>50000</v>
      </c>
      <c r="R67" s="18"/>
      <c r="S67" s="18"/>
      <c r="T67" s="18">
        <v>100000</v>
      </c>
      <c r="U67" s="18"/>
      <c r="V67" s="18"/>
      <c r="W67" s="18"/>
      <c r="X67" s="18">
        <v>150000</v>
      </c>
      <c r="Z67" s="18">
        <f t="shared" si="10"/>
        <v>0</v>
      </c>
      <c r="AA67" s="18">
        <f t="shared" si="11"/>
        <v>50000</v>
      </c>
      <c r="AB67" s="18">
        <f t="shared" si="12"/>
        <v>100000</v>
      </c>
      <c r="AC67" s="18">
        <f t="shared" si="13"/>
        <v>0</v>
      </c>
      <c r="AD67" s="18">
        <f t="shared" si="14"/>
        <v>150000</v>
      </c>
      <c r="AF67" s="50">
        <f t="shared" si="15"/>
        <v>0</v>
      </c>
      <c r="AG67" s="27">
        <f t="shared" si="16"/>
        <v>33.333333333333329</v>
      </c>
      <c r="AH67" s="27">
        <f t="shared" si="17"/>
        <v>66.666666666666657</v>
      </c>
      <c r="AI67" s="27">
        <f t="shared" si="18"/>
        <v>0</v>
      </c>
    </row>
    <row r="68" spans="1:35" x14ac:dyDescent="0.25">
      <c r="A68" s="20" t="s">
        <v>37</v>
      </c>
      <c r="B68" s="21">
        <v>3000</v>
      </c>
      <c r="C68" s="21">
        <v>34101</v>
      </c>
      <c r="D68" s="20" t="str">
        <f>VLOOKUP(C68,'[1]Catálogo de partidas'!A55:B313,2,0)</f>
        <v>SERVICIOS BANCARIOS Y FINANCIEROS</v>
      </c>
      <c r="E68" s="23">
        <v>130000</v>
      </c>
      <c r="F68" s="45">
        <v>18.269230769230766</v>
      </c>
      <c r="G68" s="46">
        <v>40.57692307692308</v>
      </c>
      <c r="H68" s="46">
        <v>20.576923076923077</v>
      </c>
      <c r="I68" s="54"/>
      <c r="J68" s="25">
        <v>20.576923076923077</v>
      </c>
      <c r="K68">
        <v>34101</v>
      </c>
      <c r="L68" s="18"/>
      <c r="M68" s="18">
        <v>22500</v>
      </c>
      <c r="N68" s="18">
        <v>1250</v>
      </c>
      <c r="O68" s="18">
        <v>30250</v>
      </c>
      <c r="P68" s="18">
        <v>1250</v>
      </c>
      <c r="Q68" s="18">
        <v>21250</v>
      </c>
      <c r="R68" s="18">
        <v>4250</v>
      </c>
      <c r="S68" s="18">
        <v>21250</v>
      </c>
      <c r="T68" s="18">
        <v>1250</v>
      </c>
      <c r="U68" s="18">
        <v>24250</v>
      </c>
      <c r="V68" s="18">
        <v>1250</v>
      </c>
      <c r="W68" s="18">
        <v>1250</v>
      </c>
      <c r="X68" s="18">
        <v>130000</v>
      </c>
      <c r="Z68" s="18">
        <f t="shared" si="10"/>
        <v>23750</v>
      </c>
      <c r="AA68" s="18">
        <f t="shared" si="11"/>
        <v>52750</v>
      </c>
      <c r="AB68" s="18">
        <f t="shared" si="12"/>
        <v>26750</v>
      </c>
      <c r="AC68" s="18">
        <f t="shared" si="13"/>
        <v>26750</v>
      </c>
      <c r="AD68" s="18">
        <f t="shared" si="14"/>
        <v>130000</v>
      </c>
      <c r="AF68" s="50">
        <f t="shared" si="15"/>
        <v>18.269230769230766</v>
      </c>
      <c r="AG68" s="27">
        <f t="shared" si="16"/>
        <v>40.57692307692308</v>
      </c>
      <c r="AH68" s="27">
        <f t="shared" si="17"/>
        <v>20.576923076923077</v>
      </c>
      <c r="AI68" s="27">
        <f t="shared" si="18"/>
        <v>20.576923076923077</v>
      </c>
    </row>
    <row r="69" spans="1:35" x14ac:dyDescent="0.25">
      <c r="A69" s="20" t="s">
        <v>37</v>
      </c>
      <c r="B69" s="21">
        <v>3000</v>
      </c>
      <c r="C69" s="21">
        <v>34501</v>
      </c>
      <c r="D69" s="20" t="str">
        <f>VLOOKUP(C69,'[1]Catálogo de partidas'!A56:B314,2,0)</f>
        <v>SEGUROS DE BIENES PATRIMONIALES</v>
      </c>
      <c r="E69" s="23">
        <v>23750000</v>
      </c>
      <c r="F69" s="45">
        <v>100</v>
      </c>
      <c r="G69" s="46">
        <v>0</v>
      </c>
      <c r="H69" s="46">
        <v>0</v>
      </c>
      <c r="I69" s="54"/>
      <c r="J69" s="56">
        <v>0</v>
      </c>
      <c r="K69">
        <v>34501</v>
      </c>
      <c r="L69" s="18">
        <v>25325.82</v>
      </c>
      <c r="M69" s="18">
        <v>23724674.18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>
        <v>23750000</v>
      </c>
      <c r="Z69" s="18">
        <f t="shared" si="10"/>
        <v>23750000</v>
      </c>
      <c r="AA69" s="18">
        <f t="shared" si="11"/>
        <v>0</v>
      </c>
      <c r="AB69" s="18">
        <f t="shared" si="12"/>
        <v>0</v>
      </c>
      <c r="AC69" s="18">
        <f t="shared" si="13"/>
        <v>0</v>
      </c>
      <c r="AD69" s="18">
        <f t="shared" si="14"/>
        <v>23750000</v>
      </c>
      <c r="AF69" s="50">
        <f t="shared" si="15"/>
        <v>100</v>
      </c>
      <c r="AG69" s="27">
        <f t="shared" si="16"/>
        <v>0</v>
      </c>
      <c r="AH69" s="27">
        <f t="shared" si="17"/>
        <v>0</v>
      </c>
      <c r="AI69" s="27">
        <f t="shared" si="18"/>
        <v>0</v>
      </c>
    </row>
    <row r="70" spans="1:35" x14ac:dyDescent="0.25">
      <c r="A70" s="20" t="s">
        <v>37</v>
      </c>
      <c r="B70" s="21">
        <v>3000</v>
      </c>
      <c r="C70" s="21">
        <v>34601</v>
      </c>
      <c r="D70" s="20" t="str">
        <f>VLOOKUP(C70,'[1]Catálogo de partidas'!A57:B315,2,0)</f>
        <v>ALMACENAJE, EMBALAJE Y ENVASE</v>
      </c>
      <c r="E70" s="23">
        <v>143012</v>
      </c>
      <c r="F70" s="45">
        <v>16.921656923894499</v>
      </c>
      <c r="G70" s="46">
        <v>54.108746119206785</v>
      </c>
      <c r="H70" s="46">
        <v>25.403462646491203</v>
      </c>
      <c r="I70" s="54"/>
      <c r="J70" s="55">
        <v>3.5661343104075183</v>
      </c>
      <c r="K70">
        <v>34601</v>
      </c>
      <c r="L70" s="18"/>
      <c r="M70" s="18">
        <v>23200</v>
      </c>
      <c r="N70" s="18">
        <v>1000</v>
      </c>
      <c r="O70" s="18">
        <v>2100</v>
      </c>
      <c r="P70" s="18">
        <v>43182</v>
      </c>
      <c r="Q70" s="18">
        <v>32100</v>
      </c>
      <c r="R70" s="18">
        <v>33130</v>
      </c>
      <c r="S70" s="18">
        <v>2100</v>
      </c>
      <c r="T70" s="18">
        <v>1100</v>
      </c>
      <c r="U70" s="18">
        <v>5100</v>
      </c>
      <c r="V70" s="18"/>
      <c r="W70" s="18"/>
      <c r="X70" s="18">
        <v>143012</v>
      </c>
      <c r="Z70" s="18">
        <f t="shared" si="10"/>
        <v>24200</v>
      </c>
      <c r="AA70" s="18">
        <f t="shared" si="11"/>
        <v>77382</v>
      </c>
      <c r="AB70" s="18">
        <f t="shared" si="12"/>
        <v>36330</v>
      </c>
      <c r="AC70" s="18">
        <f t="shared" si="13"/>
        <v>5100</v>
      </c>
      <c r="AD70" s="18">
        <f t="shared" si="14"/>
        <v>143012</v>
      </c>
      <c r="AF70" s="50">
        <f t="shared" si="15"/>
        <v>16.921656923894499</v>
      </c>
      <c r="AG70" s="27">
        <f t="shared" si="16"/>
        <v>54.108746119206785</v>
      </c>
      <c r="AH70" s="27">
        <f t="shared" si="17"/>
        <v>25.403462646491203</v>
      </c>
      <c r="AI70" s="27">
        <f t="shared" si="18"/>
        <v>3.5661343104075183</v>
      </c>
    </row>
    <row r="71" spans="1:35" x14ac:dyDescent="0.25">
      <c r="A71" s="20" t="s">
        <v>37</v>
      </c>
      <c r="B71" s="21">
        <v>3000</v>
      </c>
      <c r="C71" s="21">
        <v>34701</v>
      </c>
      <c r="D71" s="20" t="str">
        <f>VLOOKUP(C71,'[1]Catálogo de partidas'!A58:B316,2,0)</f>
        <v>FLETES Y MANIOBRAS</v>
      </c>
      <c r="E71" s="23">
        <v>4100708</v>
      </c>
      <c r="F71" s="45">
        <v>27.378955536458584</v>
      </c>
      <c r="G71" s="46">
        <v>29.364733602099928</v>
      </c>
      <c r="H71" s="46">
        <v>24.585242353271681</v>
      </c>
      <c r="I71" s="54"/>
      <c r="J71" s="25">
        <v>18.671068508169807</v>
      </c>
      <c r="K71">
        <v>34701</v>
      </c>
      <c r="L71" s="18">
        <v>309744.02</v>
      </c>
      <c r="M71" s="18">
        <v>407107</v>
      </c>
      <c r="N71" s="18">
        <v>405880</v>
      </c>
      <c r="O71" s="18">
        <v>436573</v>
      </c>
      <c r="P71" s="18">
        <v>391708</v>
      </c>
      <c r="Q71" s="18">
        <v>375880.98</v>
      </c>
      <c r="R71" s="18">
        <v>342907</v>
      </c>
      <c r="S71" s="18">
        <v>329898</v>
      </c>
      <c r="T71" s="18">
        <v>335364</v>
      </c>
      <c r="U71" s="18">
        <v>486998</v>
      </c>
      <c r="V71" s="18">
        <v>262722</v>
      </c>
      <c r="W71" s="18">
        <v>15926</v>
      </c>
      <c r="X71" s="18">
        <v>4100708</v>
      </c>
      <c r="Z71" s="18">
        <f t="shared" si="10"/>
        <v>1122731.02</v>
      </c>
      <c r="AA71" s="18">
        <f t="shared" si="11"/>
        <v>1204161.98</v>
      </c>
      <c r="AB71" s="18">
        <f t="shared" si="12"/>
        <v>1008169</v>
      </c>
      <c r="AC71" s="18">
        <f t="shared" si="13"/>
        <v>765646</v>
      </c>
      <c r="AD71" s="18">
        <f t="shared" si="14"/>
        <v>4100708</v>
      </c>
      <c r="AF71" s="50">
        <f t="shared" si="15"/>
        <v>27.378955536458584</v>
      </c>
      <c r="AG71" s="27">
        <f t="shared" si="16"/>
        <v>29.364733602099928</v>
      </c>
      <c r="AH71" s="27">
        <f t="shared" si="17"/>
        <v>24.585242353271681</v>
      </c>
      <c r="AI71" s="27">
        <f t="shared" si="18"/>
        <v>18.671068508169807</v>
      </c>
    </row>
    <row r="72" spans="1:35" ht="30" x14ac:dyDescent="0.25">
      <c r="A72" s="28" t="s">
        <v>37</v>
      </c>
      <c r="B72" s="29">
        <v>3000</v>
      </c>
      <c r="C72" s="29">
        <v>35101</v>
      </c>
      <c r="D72" s="20" t="str">
        <f>VLOOKUP(C72,'[1]Catálogo de partidas'!A59:B317,2,0)</f>
        <v>MANTENIMIENTO Y CONSERVACIÓN DE INMUEBLES PARA LA PRESTACIÓN DE SERVICIOS ADMINISTRATIVOS</v>
      </c>
      <c r="E72" s="23">
        <v>2757021</v>
      </c>
      <c r="F72" s="45">
        <v>34.662034130316741</v>
      </c>
      <c r="G72" s="46">
        <v>39.829076383531344</v>
      </c>
      <c r="H72" s="46">
        <v>22.76542108311833</v>
      </c>
      <c r="I72" s="54"/>
      <c r="J72" s="25">
        <v>2.7434684030335639</v>
      </c>
      <c r="K72">
        <v>35101</v>
      </c>
      <c r="L72" s="18">
        <v>101202.56</v>
      </c>
      <c r="M72" s="18">
        <v>582827</v>
      </c>
      <c r="N72" s="18">
        <v>271610</v>
      </c>
      <c r="O72" s="18">
        <v>563843</v>
      </c>
      <c r="P72" s="18">
        <v>183883</v>
      </c>
      <c r="Q72" s="18">
        <v>350370</v>
      </c>
      <c r="R72" s="18">
        <v>191321.22</v>
      </c>
      <c r="S72" s="18">
        <v>202631.22</v>
      </c>
      <c r="T72" s="18">
        <v>233695</v>
      </c>
      <c r="U72" s="18">
        <v>40302</v>
      </c>
      <c r="V72" s="18">
        <v>30336</v>
      </c>
      <c r="W72" s="18">
        <v>5000</v>
      </c>
      <c r="X72" s="18">
        <v>2757021.0000000005</v>
      </c>
      <c r="Z72" s="18">
        <f t="shared" si="10"/>
        <v>955639.56</v>
      </c>
      <c r="AA72" s="18">
        <f t="shared" si="11"/>
        <v>1098096</v>
      </c>
      <c r="AB72" s="18">
        <f t="shared" si="12"/>
        <v>627647.43999999994</v>
      </c>
      <c r="AC72" s="18">
        <f t="shared" si="13"/>
        <v>75638</v>
      </c>
      <c r="AD72" s="18">
        <f t="shared" si="14"/>
        <v>2757021</v>
      </c>
      <c r="AF72" s="50">
        <f t="shared" si="15"/>
        <v>34.662034130316741</v>
      </c>
      <c r="AG72" s="27">
        <f t="shared" si="16"/>
        <v>39.829076383531344</v>
      </c>
      <c r="AH72" s="27">
        <f t="shared" si="17"/>
        <v>22.76542108311833</v>
      </c>
      <c r="AI72" s="27">
        <f t="shared" si="18"/>
        <v>2.7434684030335639</v>
      </c>
    </row>
    <row r="73" spans="1:35" ht="30" x14ac:dyDescent="0.25">
      <c r="A73" s="28" t="s">
        <v>37</v>
      </c>
      <c r="B73" s="29">
        <v>3000</v>
      </c>
      <c r="C73" s="29">
        <v>35102</v>
      </c>
      <c r="D73" s="20" t="str">
        <f>VLOOKUP(C73,'[1]Catálogo de partidas'!A60:B318,2,0)</f>
        <v>MANTENIMIENTO Y CONSERVACIÓN DE INMUEBLES PARA LA PRESTACIÓN DE SERVICIOS PÚBLICOS</v>
      </c>
      <c r="E73" s="23">
        <v>2131164</v>
      </c>
      <c r="F73" s="45">
        <v>63.218482481873764</v>
      </c>
      <c r="G73" s="46">
        <v>19.445242130591545</v>
      </c>
      <c r="H73" s="46">
        <v>14.623651675797827</v>
      </c>
      <c r="I73" s="54"/>
      <c r="J73" s="55">
        <v>2.7126237117368723</v>
      </c>
      <c r="K73">
        <v>35102</v>
      </c>
      <c r="L73" s="18">
        <v>1278989.54</v>
      </c>
      <c r="M73" s="18">
        <v>34000</v>
      </c>
      <c r="N73" s="18">
        <v>34300</v>
      </c>
      <c r="O73" s="18">
        <v>34300</v>
      </c>
      <c r="P73" s="18">
        <v>136110</v>
      </c>
      <c r="Q73" s="18">
        <v>244000</v>
      </c>
      <c r="R73" s="18">
        <v>243654</v>
      </c>
      <c r="S73" s="18">
        <v>34000</v>
      </c>
      <c r="T73" s="18">
        <v>34000</v>
      </c>
      <c r="U73" s="18">
        <v>22310.46</v>
      </c>
      <c r="V73" s="18">
        <v>34000</v>
      </c>
      <c r="W73" s="18">
        <v>1500</v>
      </c>
      <c r="X73" s="18">
        <v>2131164</v>
      </c>
      <c r="Z73" s="18">
        <f t="shared" si="10"/>
        <v>1347289.54</v>
      </c>
      <c r="AA73" s="18">
        <f t="shared" si="11"/>
        <v>414410</v>
      </c>
      <c r="AB73" s="18">
        <f t="shared" si="12"/>
        <v>311654</v>
      </c>
      <c r="AC73" s="18">
        <f t="shared" si="13"/>
        <v>57810.46</v>
      </c>
      <c r="AD73" s="18">
        <f t="shared" si="14"/>
        <v>2131164</v>
      </c>
      <c r="AF73" s="50">
        <f t="shared" si="15"/>
        <v>63.218482481873764</v>
      </c>
      <c r="AG73" s="27">
        <f t="shared" si="16"/>
        <v>19.445242130591545</v>
      </c>
      <c r="AH73" s="27">
        <f t="shared" si="17"/>
        <v>14.623651675797827</v>
      </c>
      <c r="AI73" s="27">
        <f t="shared" si="18"/>
        <v>2.7126237117368723</v>
      </c>
    </row>
    <row r="74" spans="1:35" ht="30" x14ac:dyDescent="0.25">
      <c r="A74" s="28" t="s">
        <v>37</v>
      </c>
      <c r="B74" s="29">
        <v>3000</v>
      </c>
      <c r="C74" s="29">
        <v>35201</v>
      </c>
      <c r="D74" s="20" t="str">
        <f>VLOOKUP(C74,'[1]Catálogo de partidas'!A61:B319,2,0)</f>
        <v>MANTENIMIENTO Y CONSERVACIÓN DE MOBILIARIO Y EQUIPO DE ADMINISTRACIÓN</v>
      </c>
      <c r="E74" s="23">
        <v>1206434</v>
      </c>
      <c r="F74" s="45">
        <v>18.953378303330311</v>
      </c>
      <c r="G74" s="46">
        <v>35.39762639315537</v>
      </c>
      <c r="H74" s="46">
        <v>32.46153540102484</v>
      </c>
      <c r="I74" s="54"/>
      <c r="J74" s="25">
        <v>13.187459902489485</v>
      </c>
      <c r="K74">
        <v>35201</v>
      </c>
      <c r="L74" s="18">
        <v>7770</v>
      </c>
      <c r="M74" s="18">
        <v>116115</v>
      </c>
      <c r="N74" s="18">
        <v>104775</v>
      </c>
      <c r="O74" s="18">
        <v>164200</v>
      </c>
      <c r="P74" s="18">
        <v>147330</v>
      </c>
      <c r="Q74" s="18">
        <v>115519</v>
      </c>
      <c r="R74" s="18">
        <v>146354</v>
      </c>
      <c r="S74" s="18">
        <v>127272</v>
      </c>
      <c r="T74" s="18">
        <v>118001</v>
      </c>
      <c r="U74" s="18">
        <v>97906</v>
      </c>
      <c r="V74" s="18">
        <v>59922</v>
      </c>
      <c r="W74" s="18">
        <v>1270</v>
      </c>
      <c r="X74" s="18">
        <v>1206434</v>
      </c>
      <c r="Z74" s="18">
        <f t="shared" si="10"/>
        <v>228660</v>
      </c>
      <c r="AA74" s="18">
        <f t="shared" si="11"/>
        <v>427049</v>
      </c>
      <c r="AB74" s="18">
        <f t="shared" si="12"/>
        <v>391627</v>
      </c>
      <c r="AC74" s="18">
        <f t="shared" si="13"/>
        <v>159098</v>
      </c>
      <c r="AD74" s="18">
        <f t="shared" si="14"/>
        <v>1206434</v>
      </c>
      <c r="AF74" s="50">
        <f t="shared" si="15"/>
        <v>18.953378303330311</v>
      </c>
      <c r="AG74" s="27">
        <f t="shared" si="16"/>
        <v>35.39762639315537</v>
      </c>
      <c r="AH74" s="27">
        <f t="shared" si="17"/>
        <v>32.46153540102484</v>
      </c>
      <c r="AI74" s="27">
        <f t="shared" si="18"/>
        <v>13.187459902489485</v>
      </c>
    </row>
    <row r="75" spans="1:35" x14ac:dyDescent="0.25">
      <c r="A75" s="20" t="s">
        <v>37</v>
      </c>
      <c r="B75" s="21">
        <v>3000</v>
      </c>
      <c r="C75" s="21">
        <v>35301</v>
      </c>
      <c r="D75" s="20" t="str">
        <f>VLOOKUP(C75,'[1]Catálogo de partidas'!A62:B320,2,0)</f>
        <v>MANTENIMIENTO Y CONSERVACIÓN DE BIENES INFORMÁTICOS</v>
      </c>
      <c r="E75" s="23">
        <v>1123841</v>
      </c>
      <c r="F75" s="45">
        <v>25.177623880958244</v>
      </c>
      <c r="G75" s="46">
        <v>34.280698070278625</v>
      </c>
      <c r="H75" s="46">
        <v>27.008446924431478</v>
      </c>
      <c r="I75" s="54"/>
      <c r="J75" s="55">
        <v>13.533231124331646</v>
      </c>
      <c r="K75">
        <v>35301</v>
      </c>
      <c r="L75" s="18">
        <v>81898.459999999992</v>
      </c>
      <c r="M75" s="18">
        <v>103769</v>
      </c>
      <c r="N75" s="18">
        <v>97289</v>
      </c>
      <c r="O75" s="18">
        <v>159777</v>
      </c>
      <c r="P75" s="18">
        <v>62000</v>
      </c>
      <c r="Q75" s="18">
        <v>163483.54</v>
      </c>
      <c r="R75" s="18">
        <v>56954</v>
      </c>
      <c r="S75" s="18">
        <v>64752</v>
      </c>
      <c r="T75" s="18">
        <v>181826</v>
      </c>
      <c r="U75" s="18">
        <v>64477</v>
      </c>
      <c r="V75" s="18">
        <v>84833</v>
      </c>
      <c r="W75" s="18">
        <v>2782</v>
      </c>
      <c r="X75" s="18">
        <v>1123841</v>
      </c>
      <c r="Z75" s="18">
        <f t="shared" si="10"/>
        <v>282956.45999999996</v>
      </c>
      <c r="AA75" s="18">
        <f t="shared" si="11"/>
        <v>385260.54000000004</v>
      </c>
      <c r="AB75" s="18">
        <f t="shared" si="12"/>
        <v>303532</v>
      </c>
      <c r="AC75" s="18">
        <f t="shared" si="13"/>
        <v>152092</v>
      </c>
      <c r="AD75" s="18">
        <f t="shared" si="14"/>
        <v>1123841</v>
      </c>
      <c r="AF75" s="50">
        <f t="shared" si="15"/>
        <v>25.177623880958244</v>
      </c>
      <c r="AG75" s="27">
        <f t="shared" si="16"/>
        <v>34.280698070278625</v>
      </c>
      <c r="AH75" s="27">
        <f t="shared" si="17"/>
        <v>27.008446924431478</v>
      </c>
      <c r="AI75" s="27">
        <f t="shared" si="18"/>
        <v>13.533231124331646</v>
      </c>
    </row>
    <row r="76" spans="1:35" ht="30" x14ac:dyDescent="0.25">
      <c r="A76" s="28" t="s">
        <v>37</v>
      </c>
      <c r="B76" s="29">
        <v>3000</v>
      </c>
      <c r="C76" s="29">
        <v>35501</v>
      </c>
      <c r="D76" s="20" t="str">
        <f>VLOOKUP(C76,'[1]Catálogo de partidas'!A63:B321,2,0)</f>
        <v>MANTENIMIENTO Y CONSERVACIÓN DE VEHÍCULOS TERRESTRES, AÉREOS, MARÍTIMOS, LACUSTRES Y FLUVIALES</v>
      </c>
      <c r="E76" s="23">
        <v>1558751</v>
      </c>
      <c r="F76" s="45">
        <v>31.18818656732217</v>
      </c>
      <c r="G76" s="46">
        <v>48.100434257941131</v>
      </c>
      <c r="H76" s="46">
        <v>16.160941035482896</v>
      </c>
      <c r="I76" s="54"/>
      <c r="J76" s="25">
        <v>4.5504381392538003</v>
      </c>
      <c r="K76">
        <v>35501</v>
      </c>
      <c r="L76" s="18">
        <v>54070.17</v>
      </c>
      <c r="M76" s="18">
        <v>269044</v>
      </c>
      <c r="N76" s="18">
        <v>163032</v>
      </c>
      <c r="O76" s="18">
        <v>299023</v>
      </c>
      <c r="P76" s="18">
        <v>218115</v>
      </c>
      <c r="Q76" s="18">
        <v>232628</v>
      </c>
      <c r="R76" s="18">
        <v>92924</v>
      </c>
      <c r="S76" s="18">
        <v>133374.82999999999</v>
      </c>
      <c r="T76" s="18">
        <v>25610</v>
      </c>
      <c r="U76" s="18">
        <v>32980</v>
      </c>
      <c r="V76" s="18">
        <v>34950</v>
      </c>
      <c r="W76" s="18">
        <v>3000</v>
      </c>
      <c r="X76" s="18">
        <v>1558751</v>
      </c>
      <c r="Z76" s="18">
        <f t="shared" si="10"/>
        <v>486146.17</v>
      </c>
      <c r="AA76" s="18">
        <f t="shared" si="11"/>
        <v>749766</v>
      </c>
      <c r="AB76" s="18">
        <f t="shared" si="12"/>
        <v>251908.83</v>
      </c>
      <c r="AC76" s="18">
        <f t="shared" si="13"/>
        <v>70930</v>
      </c>
      <c r="AD76" s="18">
        <f t="shared" si="14"/>
        <v>1558751</v>
      </c>
      <c r="AF76" s="50">
        <f t="shared" si="15"/>
        <v>31.18818656732217</v>
      </c>
      <c r="AG76" s="27">
        <f t="shared" si="16"/>
        <v>48.100434257941131</v>
      </c>
      <c r="AH76" s="27">
        <f t="shared" si="17"/>
        <v>16.160941035482896</v>
      </c>
      <c r="AI76" s="27">
        <f t="shared" si="18"/>
        <v>4.5504381392538003</v>
      </c>
    </row>
    <row r="77" spans="1:35" x14ac:dyDescent="0.25">
      <c r="A77" s="20" t="s">
        <v>37</v>
      </c>
      <c r="B77" s="21">
        <v>3000</v>
      </c>
      <c r="C77" s="21">
        <v>35701</v>
      </c>
      <c r="D77" s="20" t="str">
        <f>VLOOKUP(C77,'[1]Catálogo de partidas'!A64:B322,2,0)</f>
        <v>MANTENIMIENTO Y CONSERVACIÓN DE MAQUINARIA Y EQUIPO</v>
      </c>
      <c r="E77" s="23">
        <v>79300191</v>
      </c>
      <c r="F77" s="45">
        <v>1.645333124103068</v>
      </c>
      <c r="G77" s="46">
        <v>86.210459051731661</v>
      </c>
      <c r="H77" s="46">
        <v>7.4903186550963037</v>
      </c>
      <c r="I77" s="54"/>
      <c r="J77" s="26">
        <v>4.6538891690689619</v>
      </c>
      <c r="K77">
        <v>35701</v>
      </c>
      <c r="L77" s="18">
        <v>157029.31</v>
      </c>
      <c r="M77" s="18">
        <v>294639</v>
      </c>
      <c r="N77" s="18">
        <v>853084</v>
      </c>
      <c r="O77" s="18">
        <v>66246857</v>
      </c>
      <c r="P77" s="18">
        <v>1183860.69</v>
      </c>
      <c r="Q77" s="18">
        <v>934341</v>
      </c>
      <c r="R77" s="18">
        <v>914385</v>
      </c>
      <c r="S77" s="18">
        <v>1682644</v>
      </c>
      <c r="T77" s="18">
        <v>3342808</v>
      </c>
      <c r="U77" s="18">
        <v>1992662</v>
      </c>
      <c r="V77" s="18">
        <v>1664091</v>
      </c>
      <c r="W77" s="18">
        <v>33790</v>
      </c>
      <c r="X77" s="18">
        <v>79300191</v>
      </c>
      <c r="Z77" s="18">
        <f t="shared" si="10"/>
        <v>1304752.31</v>
      </c>
      <c r="AA77" s="18">
        <f t="shared" si="11"/>
        <v>68365058.689999998</v>
      </c>
      <c r="AB77" s="18">
        <f t="shared" si="12"/>
        <v>5939837</v>
      </c>
      <c r="AC77" s="18">
        <f t="shared" si="13"/>
        <v>3690543</v>
      </c>
      <c r="AD77" s="18">
        <f t="shared" si="14"/>
        <v>79300191</v>
      </c>
      <c r="AF77" s="50">
        <f t="shared" si="15"/>
        <v>1.645333124103068</v>
      </c>
      <c r="AG77" s="27">
        <f t="shared" si="16"/>
        <v>86.210459051731661</v>
      </c>
      <c r="AH77" s="27">
        <f t="shared" si="17"/>
        <v>7.4903186550963037</v>
      </c>
      <c r="AI77" s="27">
        <f t="shared" si="18"/>
        <v>4.6538891690689619</v>
      </c>
    </row>
    <row r="78" spans="1:35" x14ac:dyDescent="0.25">
      <c r="A78" s="20" t="s">
        <v>37</v>
      </c>
      <c r="B78" s="21">
        <v>3000</v>
      </c>
      <c r="C78" s="21">
        <v>35801</v>
      </c>
      <c r="D78" s="20" t="str">
        <f>VLOOKUP(C78,'[1]Catálogo de partidas'!A65:B323,2,0)</f>
        <v>SERVICIOS DE LAVANDERÍA, LIMPIEZA E HIGIENE</v>
      </c>
      <c r="E78" s="23">
        <v>10943246</v>
      </c>
      <c r="F78" s="45">
        <v>19.739760579265056</v>
      </c>
      <c r="G78" s="46">
        <v>25.772170341414242</v>
      </c>
      <c r="H78" s="46">
        <v>26.001937633495579</v>
      </c>
      <c r="I78" s="54"/>
      <c r="J78" s="55">
        <v>28.486131445825123</v>
      </c>
      <c r="K78">
        <v>35801</v>
      </c>
      <c r="L78" s="18">
        <v>172175.56</v>
      </c>
      <c r="M78" s="18">
        <v>1085300</v>
      </c>
      <c r="N78" s="18">
        <v>902695</v>
      </c>
      <c r="O78" s="18">
        <v>927382</v>
      </c>
      <c r="P78" s="18">
        <v>934965</v>
      </c>
      <c r="Q78" s="18">
        <v>957965</v>
      </c>
      <c r="R78" s="18">
        <v>952526</v>
      </c>
      <c r="S78" s="18">
        <v>957965</v>
      </c>
      <c r="T78" s="18">
        <v>934965</v>
      </c>
      <c r="U78" s="18">
        <v>960865</v>
      </c>
      <c r="V78" s="18">
        <v>1984906.44</v>
      </c>
      <c r="W78" s="18">
        <v>171536</v>
      </c>
      <c r="X78" s="18">
        <v>10943246</v>
      </c>
      <c r="Z78" s="18">
        <f t="shared" si="10"/>
        <v>2160170.56</v>
      </c>
      <c r="AA78" s="18">
        <f t="shared" si="11"/>
        <v>2820312</v>
      </c>
      <c r="AB78" s="18">
        <f t="shared" si="12"/>
        <v>2845456</v>
      </c>
      <c r="AC78" s="18">
        <f t="shared" si="13"/>
        <v>3117307.44</v>
      </c>
      <c r="AD78" s="18">
        <f t="shared" si="14"/>
        <v>10943246</v>
      </c>
      <c r="AF78" s="50">
        <f t="shared" si="15"/>
        <v>19.739760579265056</v>
      </c>
      <c r="AG78" s="27">
        <f t="shared" si="16"/>
        <v>25.772170341414242</v>
      </c>
      <c r="AH78" s="27">
        <f t="shared" si="17"/>
        <v>26.001937633495579</v>
      </c>
      <c r="AI78" s="27">
        <f t="shared" si="18"/>
        <v>28.486131445825123</v>
      </c>
    </row>
    <row r="79" spans="1:35" x14ac:dyDescent="0.25">
      <c r="A79" s="20" t="s">
        <v>37</v>
      </c>
      <c r="B79" s="21">
        <v>3000</v>
      </c>
      <c r="C79" s="21">
        <v>35901</v>
      </c>
      <c r="D79" s="20" t="str">
        <f>VLOOKUP(C79,'[1]Catálogo de partidas'!A66:B324,2,0)</f>
        <v>SERVICIOS DE JARDINERÍA Y FUMIGACIÓN</v>
      </c>
      <c r="E79" s="23">
        <v>1703023</v>
      </c>
      <c r="F79" s="45">
        <v>19.381417632057818</v>
      </c>
      <c r="G79" s="46">
        <v>28.709477206121115</v>
      </c>
      <c r="H79" s="46">
        <v>27.967032741190224</v>
      </c>
      <c r="I79" s="54"/>
      <c r="J79" s="25">
        <v>23.94207242063084</v>
      </c>
      <c r="K79">
        <v>35901</v>
      </c>
      <c r="L79" s="18">
        <v>21194</v>
      </c>
      <c r="M79" s="18">
        <v>139217</v>
      </c>
      <c r="N79" s="18">
        <v>169659</v>
      </c>
      <c r="O79" s="18">
        <v>199227</v>
      </c>
      <c r="P79" s="18">
        <v>141217</v>
      </c>
      <c r="Q79" s="18">
        <v>148485</v>
      </c>
      <c r="R79" s="18">
        <v>186983</v>
      </c>
      <c r="S79" s="18">
        <v>130143</v>
      </c>
      <c r="T79" s="18">
        <v>159159</v>
      </c>
      <c r="U79" s="18">
        <v>164125</v>
      </c>
      <c r="V79" s="18">
        <v>241114</v>
      </c>
      <c r="W79" s="18">
        <v>2500</v>
      </c>
      <c r="X79" s="18">
        <v>1703023</v>
      </c>
      <c r="Z79" s="18">
        <f t="shared" si="10"/>
        <v>330070</v>
      </c>
      <c r="AA79" s="18">
        <f t="shared" si="11"/>
        <v>488929</v>
      </c>
      <c r="AB79" s="18">
        <f t="shared" si="12"/>
        <v>476285</v>
      </c>
      <c r="AC79" s="18">
        <f t="shared" si="13"/>
        <v>407739</v>
      </c>
      <c r="AD79" s="18">
        <f t="shared" si="14"/>
        <v>1703023</v>
      </c>
      <c r="AF79" s="50">
        <f t="shared" si="15"/>
        <v>19.381417632057818</v>
      </c>
      <c r="AG79" s="27">
        <f t="shared" si="16"/>
        <v>28.709477206121115</v>
      </c>
      <c r="AH79" s="27">
        <f t="shared" si="17"/>
        <v>27.967032741190224</v>
      </c>
      <c r="AI79" s="27">
        <f t="shared" si="18"/>
        <v>23.94207242063084</v>
      </c>
    </row>
    <row r="80" spans="1:35" x14ac:dyDescent="0.25">
      <c r="A80" s="28" t="s">
        <v>37</v>
      </c>
      <c r="B80" s="29">
        <v>3000</v>
      </c>
      <c r="C80" s="29">
        <v>37101</v>
      </c>
      <c r="D80" s="33" t="str">
        <f>VLOOKUP(C80,'[1]Catálogo de partidas'!A67:B325,2,0)</f>
        <v>PASAJES AÉREOS NACIONALES PARA LABORES EN CAMPO Y DE SUPERVISIÓN</v>
      </c>
      <c r="E80" s="23">
        <v>2249757</v>
      </c>
      <c r="F80" s="45">
        <v>42.514147083440569</v>
      </c>
      <c r="G80" s="46">
        <v>28.419291505704834</v>
      </c>
      <c r="H80" s="46">
        <v>21.111213344374526</v>
      </c>
      <c r="I80" s="54"/>
      <c r="J80" s="26">
        <v>7.9553480664800684</v>
      </c>
      <c r="K80">
        <v>37101</v>
      </c>
      <c r="L80" s="18">
        <v>135781</v>
      </c>
      <c r="M80" s="18">
        <v>440944</v>
      </c>
      <c r="N80" s="18">
        <v>379740</v>
      </c>
      <c r="O80" s="18">
        <v>285085</v>
      </c>
      <c r="P80" s="18">
        <v>195940</v>
      </c>
      <c r="Q80" s="18">
        <v>158340</v>
      </c>
      <c r="R80" s="18">
        <v>179333</v>
      </c>
      <c r="S80" s="18">
        <v>122818</v>
      </c>
      <c r="T80" s="18">
        <v>172800</v>
      </c>
      <c r="U80" s="18">
        <v>97400</v>
      </c>
      <c r="V80" s="18">
        <v>65576</v>
      </c>
      <c r="W80" s="18">
        <v>16000</v>
      </c>
      <c r="X80" s="18">
        <v>2249757</v>
      </c>
      <c r="Z80" s="18">
        <f t="shared" si="10"/>
        <v>956465</v>
      </c>
      <c r="AA80" s="18">
        <f t="shared" si="11"/>
        <v>639365</v>
      </c>
      <c r="AB80" s="18">
        <f t="shared" si="12"/>
        <v>474951</v>
      </c>
      <c r="AC80" s="18">
        <f t="shared" si="13"/>
        <v>178976</v>
      </c>
      <c r="AD80" s="18">
        <f t="shared" si="14"/>
        <v>2249757</v>
      </c>
      <c r="AF80" s="50">
        <f t="shared" si="15"/>
        <v>42.514147083440569</v>
      </c>
      <c r="AG80" s="27">
        <f t="shared" si="16"/>
        <v>28.419291505704834</v>
      </c>
      <c r="AH80" s="27">
        <f t="shared" si="17"/>
        <v>21.111213344374526</v>
      </c>
      <c r="AI80" s="27">
        <f t="shared" si="18"/>
        <v>7.9553480664800684</v>
      </c>
    </row>
    <row r="81" spans="1:35" ht="30" x14ac:dyDescent="0.25">
      <c r="A81" s="28" t="s">
        <v>37</v>
      </c>
      <c r="B81" s="29">
        <v>3000</v>
      </c>
      <c r="C81" s="29">
        <v>37104</v>
      </c>
      <c r="D81" s="28" t="str">
        <f>VLOOKUP(C81,'[1]Catálogo de partidas'!A68:B326,2,0)</f>
        <v>PASAJES AÉREOS NACIONALES PARA SERVIDORES PÚBLICOS DE MANDO EN EL DESEMPEÑO DE COMISIONES Y FUNCIONES OFICIALES</v>
      </c>
      <c r="E81" s="23">
        <v>1295140</v>
      </c>
      <c r="F81" s="45">
        <v>29.938539462915202</v>
      </c>
      <c r="G81" s="46">
        <v>35.564726593264048</v>
      </c>
      <c r="H81" s="46">
        <v>20.396713868770945</v>
      </c>
      <c r="I81" s="54"/>
      <c r="J81" s="57">
        <v>14.100020075049802</v>
      </c>
      <c r="K81">
        <v>37104</v>
      </c>
      <c r="L81" s="18">
        <v>16000</v>
      </c>
      <c r="M81" s="18">
        <v>199205</v>
      </c>
      <c r="N81" s="18">
        <v>172541</v>
      </c>
      <c r="O81" s="18">
        <v>225612</v>
      </c>
      <c r="P81" s="18">
        <v>125676</v>
      </c>
      <c r="Q81" s="18">
        <v>109325</v>
      </c>
      <c r="R81" s="18">
        <v>87699</v>
      </c>
      <c r="S81" s="18">
        <v>89145</v>
      </c>
      <c r="T81" s="18">
        <v>87322</v>
      </c>
      <c r="U81" s="18">
        <v>92608</v>
      </c>
      <c r="V81" s="18">
        <v>82007</v>
      </c>
      <c r="W81" s="18">
        <v>8000</v>
      </c>
      <c r="X81" s="18">
        <v>1295140</v>
      </c>
      <c r="Z81" s="18">
        <f t="shared" si="10"/>
        <v>387746</v>
      </c>
      <c r="AA81" s="18">
        <f t="shared" si="11"/>
        <v>460613</v>
      </c>
      <c r="AB81" s="18">
        <f t="shared" si="12"/>
        <v>264166</v>
      </c>
      <c r="AC81" s="18">
        <f t="shared" si="13"/>
        <v>182615</v>
      </c>
      <c r="AD81" s="18">
        <f t="shared" si="14"/>
        <v>1295140</v>
      </c>
      <c r="AF81" s="50">
        <f t="shared" si="15"/>
        <v>29.938539462915202</v>
      </c>
      <c r="AG81" s="27">
        <f t="shared" si="16"/>
        <v>35.564726593264048</v>
      </c>
      <c r="AH81" s="27">
        <f t="shared" si="17"/>
        <v>20.396713868770945</v>
      </c>
      <c r="AI81" s="27">
        <f t="shared" si="18"/>
        <v>14.100020075049802</v>
      </c>
    </row>
    <row r="82" spans="1:35" ht="30" x14ac:dyDescent="0.25">
      <c r="A82" s="28" t="s">
        <v>37</v>
      </c>
      <c r="B82" s="29">
        <v>3000</v>
      </c>
      <c r="C82" s="29">
        <v>37106</v>
      </c>
      <c r="D82" s="20" t="str">
        <f>VLOOKUP(C82,'[1]Catálogo de partidas'!A69:B327,2,0)</f>
        <v>PASAJES AÉREOS INTERNACIONALES PARA SERVIDORES PÚBLICOS EN EL DESEMPEÑO DE COMISIONES Y FUNCIONES OFICIALES</v>
      </c>
      <c r="E82" s="23">
        <v>332083</v>
      </c>
      <c r="F82" s="45">
        <v>24.090362951430816</v>
      </c>
      <c r="G82" s="46">
        <v>36.135544427146229</v>
      </c>
      <c r="H82" s="46">
        <v>36.135544427146229</v>
      </c>
      <c r="I82" s="54"/>
      <c r="J82" s="57">
        <v>3.6385481942767322</v>
      </c>
      <c r="K82">
        <v>37106</v>
      </c>
      <c r="L82" s="18"/>
      <c r="M82" s="18">
        <v>40000</v>
      </c>
      <c r="N82" s="18">
        <v>40000</v>
      </c>
      <c r="O82" s="18">
        <v>40000</v>
      </c>
      <c r="P82" s="18">
        <v>40000</v>
      </c>
      <c r="Q82" s="18">
        <v>40000</v>
      </c>
      <c r="R82" s="18">
        <v>40000</v>
      </c>
      <c r="S82" s="18">
        <v>40000</v>
      </c>
      <c r="T82" s="18">
        <v>40000</v>
      </c>
      <c r="U82" s="18">
        <v>12083</v>
      </c>
      <c r="V82" s="18"/>
      <c r="W82" s="18"/>
      <c r="X82" s="18">
        <v>332083</v>
      </c>
      <c r="Z82" s="18">
        <f t="shared" si="10"/>
        <v>80000</v>
      </c>
      <c r="AA82" s="18">
        <f t="shared" si="11"/>
        <v>120000</v>
      </c>
      <c r="AB82" s="18">
        <f t="shared" si="12"/>
        <v>120000</v>
      </c>
      <c r="AC82" s="18">
        <f t="shared" si="13"/>
        <v>12083</v>
      </c>
      <c r="AD82" s="18">
        <f t="shared" si="14"/>
        <v>332083</v>
      </c>
      <c r="AF82" s="50">
        <f t="shared" si="15"/>
        <v>24.090362951430816</v>
      </c>
      <c r="AG82" s="27">
        <f t="shared" si="16"/>
        <v>36.135544427146229</v>
      </c>
      <c r="AH82" s="27">
        <f t="shared" si="17"/>
        <v>36.135544427146229</v>
      </c>
      <c r="AI82" s="27">
        <f t="shared" si="18"/>
        <v>3.6385481942767322</v>
      </c>
    </row>
    <row r="83" spans="1:35" ht="30" x14ac:dyDescent="0.25">
      <c r="A83" s="28" t="s">
        <v>37</v>
      </c>
      <c r="B83" s="29">
        <v>3000</v>
      </c>
      <c r="C83" s="29">
        <v>37201</v>
      </c>
      <c r="D83" s="20" t="str">
        <f>VLOOKUP(C83,'[1]Catálogo de partidas'!A70:B328,2,0)</f>
        <v>PASAJES TERRESTRES NACIONALES PARA LABORES EN CAMPO Y DE SUPERVISIÓN</v>
      </c>
      <c r="E83" s="23">
        <v>332092</v>
      </c>
      <c r="F83" s="45">
        <v>49.596196234778319</v>
      </c>
      <c r="G83" s="46">
        <v>36.531443094082363</v>
      </c>
      <c r="H83" s="46">
        <v>8.108295291666165</v>
      </c>
      <c r="I83" s="54"/>
      <c r="J83" s="57">
        <v>5.7640653794731582</v>
      </c>
      <c r="K83">
        <v>37201</v>
      </c>
      <c r="L83" s="18">
        <v>10020</v>
      </c>
      <c r="M83" s="18">
        <v>95996</v>
      </c>
      <c r="N83" s="18">
        <v>58689</v>
      </c>
      <c r="O83" s="18">
        <v>55738</v>
      </c>
      <c r="P83" s="18">
        <v>51580</v>
      </c>
      <c r="Q83" s="18">
        <v>14000</v>
      </c>
      <c r="R83" s="18">
        <v>8700</v>
      </c>
      <c r="S83" s="18">
        <v>9700</v>
      </c>
      <c r="T83" s="18">
        <v>8527</v>
      </c>
      <c r="U83" s="18">
        <v>10700</v>
      </c>
      <c r="V83" s="18">
        <v>7442</v>
      </c>
      <c r="W83" s="18">
        <v>1000</v>
      </c>
      <c r="X83" s="18">
        <v>332092</v>
      </c>
      <c r="Z83" s="18">
        <f t="shared" si="10"/>
        <v>164705</v>
      </c>
      <c r="AA83" s="18">
        <f t="shared" si="11"/>
        <v>121318</v>
      </c>
      <c r="AB83" s="18">
        <f t="shared" si="12"/>
        <v>26927</v>
      </c>
      <c r="AC83" s="18">
        <f t="shared" si="13"/>
        <v>19142</v>
      </c>
      <c r="AD83" s="18">
        <f t="shared" si="14"/>
        <v>332092</v>
      </c>
      <c r="AF83" s="50">
        <f t="shared" si="15"/>
        <v>49.596196234778319</v>
      </c>
      <c r="AG83" s="27">
        <f t="shared" si="16"/>
        <v>36.531443094082363</v>
      </c>
      <c r="AH83" s="27">
        <f t="shared" si="17"/>
        <v>8.108295291666165</v>
      </c>
      <c r="AI83" s="27">
        <f t="shared" si="18"/>
        <v>5.7640653794731582</v>
      </c>
    </row>
    <row r="84" spans="1:35" ht="30" x14ac:dyDescent="0.25">
      <c r="A84" s="28" t="s">
        <v>37</v>
      </c>
      <c r="B84" s="29">
        <v>3000</v>
      </c>
      <c r="C84" s="29">
        <v>37204</v>
      </c>
      <c r="D84" s="28" t="str">
        <f>VLOOKUP(C84,'[1]Catálogo de partidas'!A71:B329,2,0)</f>
        <v>PASAJES TERRESTRES NACIONALES PARA SERVIDORES PÚBLICOS DE MANDO EN EL DESEMPEÑO DE COMISIONES Y FUNCIONES OFICIALES</v>
      </c>
      <c r="E84" s="23">
        <v>2463896</v>
      </c>
      <c r="F84" s="58">
        <v>17.562835444353169</v>
      </c>
      <c r="G84" s="59">
        <v>37.235703130326932</v>
      </c>
      <c r="H84" s="59">
        <v>33.729995097195662</v>
      </c>
      <c r="I84" s="60"/>
      <c r="J84" s="61">
        <v>11.471466328124238</v>
      </c>
      <c r="K84">
        <v>37204</v>
      </c>
      <c r="L84" s="18">
        <v>7100</v>
      </c>
      <c r="M84" s="18">
        <v>52901</v>
      </c>
      <c r="N84" s="18">
        <v>372729</v>
      </c>
      <c r="O84" s="18">
        <v>323602</v>
      </c>
      <c r="P84" s="18">
        <v>296838</v>
      </c>
      <c r="Q84" s="18">
        <v>297009</v>
      </c>
      <c r="R84" s="18">
        <v>224064</v>
      </c>
      <c r="S84" s="18">
        <v>357464</v>
      </c>
      <c r="T84" s="18">
        <v>249544</v>
      </c>
      <c r="U84" s="18">
        <v>115201</v>
      </c>
      <c r="V84" s="18">
        <v>127103</v>
      </c>
      <c r="W84" s="18">
        <v>40341</v>
      </c>
      <c r="X84" s="18">
        <v>2463896</v>
      </c>
      <c r="Z84" s="18">
        <f t="shared" si="10"/>
        <v>432730</v>
      </c>
      <c r="AA84" s="18">
        <f t="shared" si="11"/>
        <v>917449</v>
      </c>
      <c r="AB84" s="18">
        <f t="shared" si="12"/>
        <v>831072</v>
      </c>
      <c r="AC84" s="18">
        <f t="shared" si="13"/>
        <v>282645</v>
      </c>
      <c r="AD84" s="18">
        <f t="shared" si="14"/>
        <v>2463896</v>
      </c>
      <c r="AF84" s="50">
        <f t="shared" si="15"/>
        <v>17.562835444353169</v>
      </c>
      <c r="AG84" s="27">
        <f t="shared" si="16"/>
        <v>37.235703130326932</v>
      </c>
      <c r="AH84" s="27">
        <f t="shared" si="17"/>
        <v>33.729995097195662</v>
      </c>
      <c r="AI84" s="27">
        <f t="shared" si="18"/>
        <v>11.471466328124238</v>
      </c>
    </row>
    <row r="85" spans="1:35" x14ac:dyDescent="0.25">
      <c r="A85" s="20" t="s">
        <v>37</v>
      </c>
      <c r="B85" s="21">
        <v>3000</v>
      </c>
      <c r="C85" s="21">
        <v>38201</v>
      </c>
      <c r="D85" s="20" t="str">
        <f>VLOOKUP(C85,'[1]Catálogo de partidas'!A72:B330,2,0)</f>
        <v>GASTOS DE ORDEN SOCIAL</v>
      </c>
      <c r="E85" s="23">
        <v>3232132</v>
      </c>
      <c r="F85" s="62">
        <v>2.3034319142906297</v>
      </c>
      <c r="G85" s="63">
        <v>5.2333877453024815</v>
      </c>
      <c r="H85" s="63">
        <v>68.060679452448099</v>
      </c>
      <c r="I85" s="64"/>
      <c r="J85" s="65">
        <v>24.402500887958787</v>
      </c>
      <c r="K85">
        <v>38201</v>
      </c>
      <c r="L85" s="18">
        <v>74449.960000000006</v>
      </c>
      <c r="M85" s="18"/>
      <c r="N85" s="18"/>
      <c r="O85" s="18">
        <v>15000</v>
      </c>
      <c r="P85" s="18">
        <v>70000</v>
      </c>
      <c r="Q85" s="18">
        <v>84150</v>
      </c>
      <c r="R85" s="18"/>
      <c r="S85" s="18">
        <v>262982</v>
      </c>
      <c r="T85" s="18">
        <v>1936829</v>
      </c>
      <c r="U85" s="18">
        <v>788721.04</v>
      </c>
      <c r="V85" s="18"/>
      <c r="W85" s="18"/>
      <c r="X85" s="18">
        <v>3232132</v>
      </c>
      <c r="Z85" s="18">
        <f t="shared" si="10"/>
        <v>74449.960000000006</v>
      </c>
      <c r="AA85" s="18">
        <f t="shared" si="11"/>
        <v>169150</v>
      </c>
      <c r="AB85" s="18">
        <f t="shared" si="12"/>
        <v>2199811</v>
      </c>
      <c r="AC85" s="18">
        <f t="shared" si="13"/>
        <v>788721.04</v>
      </c>
      <c r="AD85" s="18">
        <f t="shared" si="14"/>
        <v>3232132</v>
      </c>
      <c r="AF85" s="50">
        <f t="shared" si="15"/>
        <v>2.3034319142906297</v>
      </c>
      <c r="AG85" s="27">
        <f t="shared" si="16"/>
        <v>5.2333877453024815</v>
      </c>
      <c r="AH85" s="27">
        <f t="shared" si="17"/>
        <v>68.060679452448099</v>
      </c>
      <c r="AI85" s="27">
        <f t="shared" si="18"/>
        <v>24.402500887958787</v>
      </c>
    </row>
    <row r="86" spans="1:35" ht="16.5" thickBot="1" x14ac:dyDescent="0.3">
      <c r="A86" s="20"/>
      <c r="B86" s="21"/>
      <c r="C86" s="21"/>
      <c r="D86" s="20"/>
      <c r="E86" s="37">
        <f>SUM(E43:E85)</f>
        <v>241292324</v>
      </c>
      <c r="F86" s="66">
        <v>34.103073842193176</v>
      </c>
      <c r="G86" s="67">
        <v>44.040920323628697</v>
      </c>
      <c r="H86" s="67">
        <v>12.730507358419391</v>
      </c>
      <c r="I86" s="68"/>
      <c r="J86" s="69">
        <v>9.1254984757587341</v>
      </c>
      <c r="K86">
        <f>SUM(K43:K85)</f>
        <v>1457678</v>
      </c>
      <c r="L86" s="18">
        <f t="shared" ref="L86:X86" si="19">SUM(L43:L85)</f>
        <v>10070182.240000002</v>
      </c>
      <c r="M86" s="18">
        <f t="shared" si="19"/>
        <v>59045309.18</v>
      </c>
      <c r="N86" s="18">
        <f t="shared" si="19"/>
        <v>13572284</v>
      </c>
      <c r="O86" s="18">
        <f t="shared" si="19"/>
        <v>80758246</v>
      </c>
      <c r="P86" s="18">
        <f t="shared" si="19"/>
        <v>14015604.689999999</v>
      </c>
      <c r="Q86" s="18">
        <f t="shared" si="19"/>
        <v>10510353.52</v>
      </c>
      <c r="R86" s="18">
        <f t="shared" si="19"/>
        <v>10885323.48</v>
      </c>
      <c r="S86" s="18">
        <f t="shared" si="19"/>
        <v>9184292.6099999994</v>
      </c>
      <c r="T86" s="18">
        <f t="shared" si="19"/>
        <v>11445676</v>
      </c>
      <c r="U86" s="18">
        <f t="shared" si="19"/>
        <v>8589829.7800000012</v>
      </c>
      <c r="V86" s="18">
        <f t="shared" si="19"/>
        <v>12859601.499999998</v>
      </c>
      <c r="W86" s="18">
        <f t="shared" si="19"/>
        <v>355621</v>
      </c>
      <c r="X86" s="18">
        <f t="shared" si="19"/>
        <v>241292324</v>
      </c>
      <c r="Z86" s="18">
        <f t="shared" si="10"/>
        <v>82687775.420000002</v>
      </c>
      <c r="AA86" s="18">
        <f t="shared" si="11"/>
        <v>105284204.20999999</v>
      </c>
      <c r="AB86" s="18">
        <f t="shared" si="12"/>
        <v>31515292.09</v>
      </c>
      <c r="AC86" s="18">
        <f t="shared" si="13"/>
        <v>21805052.280000001</v>
      </c>
      <c r="AD86" s="18">
        <f t="shared" si="14"/>
        <v>241292324</v>
      </c>
      <c r="AF86" s="50">
        <f t="shared" si="15"/>
        <v>34.268713587424351</v>
      </c>
      <c r="AG86" s="27">
        <f t="shared" si="16"/>
        <v>43.633466023560693</v>
      </c>
      <c r="AH86" s="27">
        <f t="shared" si="17"/>
        <v>13.061042128302432</v>
      </c>
      <c r="AI86" s="27">
        <f t="shared" si="18"/>
        <v>9.0367782607125129</v>
      </c>
    </row>
    <row r="87" spans="1:35" x14ac:dyDescent="0.25">
      <c r="A87" s="20"/>
      <c r="B87" s="21"/>
      <c r="C87" s="21"/>
      <c r="D87" s="70"/>
      <c r="E87" s="71"/>
      <c r="F87" s="42"/>
      <c r="G87" s="43"/>
      <c r="H87" s="43"/>
      <c r="I87" s="43"/>
      <c r="J87" s="44"/>
    </row>
    <row r="88" spans="1:35" x14ac:dyDescent="0.25">
      <c r="A88" s="20" t="s">
        <v>37</v>
      </c>
      <c r="B88" s="21">
        <v>4000</v>
      </c>
      <c r="C88" s="21">
        <v>44102</v>
      </c>
      <c r="D88" s="70" t="s">
        <v>38</v>
      </c>
      <c r="E88" s="72">
        <v>440000</v>
      </c>
      <c r="F88" s="73">
        <v>0</v>
      </c>
      <c r="G88" s="74">
        <v>0</v>
      </c>
      <c r="H88" s="74">
        <v>100</v>
      </c>
      <c r="I88" s="43"/>
      <c r="J88" s="44">
        <v>0</v>
      </c>
      <c r="K88">
        <v>44102</v>
      </c>
      <c r="T88" s="18">
        <v>440000</v>
      </c>
      <c r="X88" s="18">
        <f>SUM(T88:W88)</f>
        <v>440000</v>
      </c>
      <c r="AB88" s="18">
        <v>440000</v>
      </c>
      <c r="AD88" s="18">
        <f>SUM(AB88)</f>
        <v>440000</v>
      </c>
      <c r="AF88">
        <v>0</v>
      </c>
      <c r="AG88">
        <v>0</v>
      </c>
      <c r="AH88" s="27">
        <f>AB88/X88*100</f>
        <v>100</v>
      </c>
      <c r="AI88">
        <v>0</v>
      </c>
    </row>
    <row r="89" spans="1:35" ht="15.75" thickBot="1" x14ac:dyDescent="0.3">
      <c r="A89" s="20"/>
      <c r="B89" s="21"/>
      <c r="C89" s="21"/>
      <c r="D89" s="70"/>
      <c r="E89" s="75">
        <f>E88</f>
        <v>440000</v>
      </c>
      <c r="F89" s="76">
        <v>0</v>
      </c>
      <c r="G89" s="77">
        <v>0</v>
      </c>
      <c r="H89" s="77">
        <v>100</v>
      </c>
      <c r="I89" s="78"/>
      <c r="J89" s="79">
        <v>0</v>
      </c>
      <c r="X89" s="18">
        <f>SUM(X88)</f>
        <v>440000</v>
      </c>
      <c r="AB89" s="18">
        <f>SUM(AB88)</f>
        <v>440000</v>
      </c>
      <c r="AD89" s="18">
        <f>SUM(AD88)</f>
        <v>440000</v>
      </c>
      <c r="AF89">
        <v>0</v>
      </c>
      <c r="AG89">
        <v>0</v>
      </c>
      <c r="AH89" s="27">
        <f>AB89/X89*100</f>
        <v>100</v>
      </c>
    </row>
    <row r="90" spans="1:35" ht="15.75" thickTop="1" x14ac:dyDescent="0.25">
      <c r="A90" s="20"/>
      <c r="B90" s="21"/>
      <c r="C90" s="21"/>
      <c r="D90" s="70"/>
      <c r="E90" s="80"/>
      <c r="F90" s="73"/>
      <c r="G90" s="74"/>
      <c r="H90" s="74"/>
      <c r="I90" s="43"/>
      <c r="J90" s="44"/>
      <c r="X90" s="18"/>
      <c r="AB90" s="18"/>
      <c r="AD90" s="18"/>
      <c r="AH90" s="27"/>
    </row>
    <row r="91" spans="1:35" x14ac:dyDescent="0.25">
      <c r="A91" s="20" t="s">
        <v>39</v>
      </c>
      <c r="B91" s="21">
        <v>5000</v>
      </c>
      <c r="C91" s="21">
        <v>51101</v>
      </c>
      <c r="D91" s="20" t="str">
        <f>VLOOKUP(C91,'[1]Catálogo de partidas'!A75:B333,2,0)</f>
        <v>MOBILIARIO</v>
      </c>
      <c r="E91" s="41">
        <v>2000000</v>
      </c>
      <c r="F91" s="81">
        <v>0</v>
      </c>
      <c r="G91" s="82">
        <v>20</v>
      </c>
      <c r="H91" s="82">
        <v>60</v>
      </c>
      <c r="I91" s="82">
        <v>20</v>
      </c>
      <c r="J91" s="83">
        <v>20</v>
      </c>
      <c r="K91">
        <v>51101</v>
      </c>
      <c r="L91" s="18"/>
      <c r="M91" s="18"/>
      <c r="N91" s="18"/>
      <c r="O91" s="18"/>
      <c r="P91" s="18"/>
      <c r="Q91" s="18">
        <v>400000</v>
      </c>
      <c r="R91" s="18">
        <v>400000</v>
      </c>
      <c r="S91" s="18">
        <v>400000</v>
      </c>
      <c r="T91" s="18">
        <v>400000</v>
      </c>
      <c r="U91" s="18">
        <v>400000</v>
      </c>
      <c r="V91" s="18"/>
      <c r="W91" s="18"/>
      <c r="X91" s="18">
        <v>2000000</v>
      </c>
      <c r="Z91" s="18">
        <f>L91+M91+N91</f>
        <v>0</v>
      </c>
      <c r="AA91" s="18">
        <f>O91+P91+Q91</f>
        <v>400000</v>
      </c>
      <c r="AB91" s="18">
        <f>R91+S91+T91</f>
        <v>1200000</v>
      </c>
      <c r="AC91" s="18">
        <f>U91+V91+W91</f>
        <v>400000</v>
      </c>
      <c r="AD91" s="18">
        <f>SUM(Z91:AC91)</f>
        <v>2000000</v>
      </c>
      <c r="AF91" s="27">
        <f>Z91/X91*100</f>
        <v>0</v>
      </c>
      <c r="AG91" s="27">
        <f>AA91/X91*100</f>
        <v>20</v>
      </c>
      <c r="AH91" s="27">
        <f>AB91/X91*100</f>
        <v>60</v>
      </c>
      <c r="AI91" s="27">
        <f>AC91/X91*100</f>
        <v>20</v>
      </c>
    </row>
    <row r="92" spans="1:35" x14ac:dyDescent="0.25">
      <c r="A92" s="20" t="s">
        <v>39</v>
      </c>
      <c r="B92" s="21">
        <v>5000</v>
      </c>
      <c r="C92" s="21">
        <v>51901</v>
      </c>
      <c r="D92" s="20" t="str">
        <f>VLOOKUP(C92,'[1]Catálogo de partidas'!A76:B334,2,0)</f>
        <v xml:space="preserve">EQUIPO DE ADMINISTRACIÓN </v>
      </c>
      <c r="E92" s="71">
        <v>3000000</v>
      </c>
      <c r="F92" s="84">
        <v>0</v>
      </c>
      <c r="G92" s="85">
        <v>0</v>
      </c>
      <c r="H92" s="85">
        <v>75</v>
      </c>
      <c r="I92" s="85">
        <v>25</v>
      </c>
      <c r="J92" s="86">
        <v>25</v>
      </c>
      <c r="K92">
        <v>51901</v>
      </c>
      <c r="L92" s="18"/>
      <c r="M92" s="18"/>
      <c r="N92" s="18"/>
      <c r="O92" s="18"/>
      <c r="P92" s="18"/>
      <c r="Q92" s="18"/>
      <c r="R92" s="18">
        <v>750000</v>
      </c>
      <c r="S92" s="18">
        <v>750000</v>
      </c>
      <c r="T92" s="18">
        <v>750000</v>
      </c>
      <c r="U92" s="18">
        <v>750000</v>
      </c>
      <c r="V92" s="18"/>
      <c r="W92" s="18"/>
      <c r="X92" s="18">
        <v>3000000</v>
      </c>
      <c r="Z92" s="18">
        <f t="shared" ref="Z92:Z95" si="20">L92+M92+N92</f>
        <v>0</v>
      </c>
      <c r="AA92" s="18">
        <f t="shared" ref="AA92:AA95" si="21">O92+P92+Q92</f>
        <v>0</v>
      </c>
      <c r="AB92" s="18">
        <f t="shared" ref="AB92:AB95" si="22">R92+S92+T92</f>
        <v>2250000</v>
      </c>
      <c r="AC92" s="18">
        <f t="shared" ref="AC92:AC95" si="23">U92+V92+W92</f>
        <v>750000</v>
      </c>
      <c r="AD92" s="18">
        <f t="shared" ref="AD92:AD96" si="24">SUM(Z92:AC92)</f>
        <v>3000000</v>
      </c>
      <c r="AF92" s="27">
        <f t="shared" ref="AF92:AF96" si="25">Z92/X92*100</f>
        <v>0</v>
      </c>
      <c r="AG92" s="27">
        <f t="shared" ref="AG92:AG96" si="26">AA92/X92*100</f>
        <v>0</v>
      </c>
      <c r="AH92" s="27">
        <f t="shared" ref="AH92:AH96" si="27">AB92/X92*100</f>
        <v>75</v>
      </c>
      <c r="AI92" s="27">
        <f t="shared" ref="AI92:AI96" si="28">AC92/X92*100</f>
        <v>25</v>
      </c>
    </row>
    <row r="93" spans="1:35" ht="15" customHeight="1" x14ac:dyDescent="0.25">
      <c r="A93" s="20" t="s">
        <v>39</v>
      </c>
      <c r="B93" s="21">
        <v>5000</v>
      </c>
      <c r="C93" s="21">
        <v>56501</v>
      </c>
      <c r="D93" s="20" t="str">
        <f>VLOOKUP(C93,'[1]Catálogo de partidas'!A77:B335,2,0)</f>
        <v>EQUIPOS Y APARATOS DE COMUNICACIONES Y TELECOMUNICACIONES</v>
      </c>
      <c r="E93" s="71">
        <v>159500000</v>
      </c>
      <c r="F93" s="84">
        <v>18.934169278996865</v>
      </c>
      <c r="G93" s="85">
        <v>34.043887147335425</v>
      </c>
      <c r="H93" s="85">
        <v>42.63322884012539</v>
      </c>
      <c r="I93" s="85">
        <v>4.3887147335423196</v>
      </c>
      <c r="J93" s="86">
        <v>4.3887147335423196</v>
      </c>
      <c r="K93">
        <v>56501</v>
      </c>
      <c r="L93" s="18"/>
      <c r="M93" s="18"/>
      <c r="N93" s="18">
        <v>30200000</v>
      </c>
      <c r="O93" s="18">
        <v>26500000</v>
      </c>
      <c r="P93" s="18">
        <v>27800000</v>
      </c>
      <c r="Q93" s="18"/>
      <c r="R93" s="18">
        <v>33000000</v>
      </c>
      <c r="S93" s="18">
        <v>30000000</v>
      </c>
      <c r="T93" s="18">
        <v>5000000</v>
      </c>
      <c r="U93" s="18">
        <v>7000000</v>
      </c>
      <c r="V93" s="18"/>
      <c r="W93" s="18"/>
      <c r="X93" s="18">
        <v>159500000</v>
      </c>
      <c r="Z93" s="18">
        <f t="shared" si="20"/>
        <v>30200000</v>
      </c>
      <c r="AA93" s="18">
        <f t="shared" si="21"/>
        <v>54300000</v>
      </c>
      <c r="AB93" s="18">
        <f t="shared" si="22"/>
        <v>68000000</v>
      </c>
      <c r="AC93" s="18">
        <f t="shared" si="23"/>
        <v>7000000</v>
      </c>
      <c r="AD93" s="18">
        <f t="shared" si="24"/>
        <v>159500000</v>
      </c>
      <c r="AF93" s="27">
        <f t="shared" si="25"/>
        <v>18.934169278996865</v>
      </c>
      <c r="AG93" s="27">
        <f t="shared" si="26"/>
        <v>34.043887147335425</v>
      </c>
      <c r="AH93" s="27">
        <f t="shared" si="27"/>
        <v>42.63322884012539</v>
      </c>
      <c r="AI93" s="27">
        <f t="shared" si="28"/>
        <v>4.3887147335423196</v>
      </c>
    </row>
    <row r="94" spans="1:35" x14ac:dyDescent="0.25">
      <c r="A94" s="20" t="s">
        <v>39</v>
      </c>
      <c r="B94" s="21">
        <v>5000</v>
      </c>
      <c r="C94" s="21">
        <v>56601</v>
      </c>
      <c r="D94" s="20" t="str">
        <f>VLOOKUP(C94,'[1]Catálogo de partidas'!A78:B336,2,0)</f>
        <v>MAQUINARIA Y EQUIPO ELÉCTRICO Y ELECTRÓNICO</v>
      </c>
      <c r="E94" s="71">
        <v>16500000</v>
      </c>
      <c r="F94" s="84">
        <v>0</v>
      </c>
      <c r="G94" s="85">
        <v>0</v>
      </c>
      <c r="H94" s="85">
        <v>100</v>
      </c>
      <c r="I94" s="85">
        <v>0</v>
      </c>
      <c r="J94" s="86">
        <v>0</v>
      </c>
      <c r="K94">
        <v>56601</v>
      </c>
      <c r="L94" s="18"/>
      <c r="M94" s="18"/>
      <c r="N94" s="18"/>
      <c r="O94" s="18"/>
      <c r="P94" s="18"/>
      <c r="Q94" s="18"/>
      <c r="R94" s="18">
        <v>10000000</v>
      </c>
      <c r="S94" s="18"/>
      <c r="T94" s="18">
        <v>6500000</v>
      </c>
      <c r="U94" s="18"/>
      <c r="V94" s="18"/>
      <c r="W94" s="18"/>
      <c r="X94" s="18">
        <v>16500000</v>
      </c>
      <c r="Z94" s="18">
        <f t="shared" si="20"/>
        <v>0</v>
      </c>
      <c r="AA94" s="18">
        <f t="shared" si="21"/>
        <v>0</v>
      </c>
      <c r="AB94" s="18">
        <f t="shared" si="22"/>
        <v>16500000</v>
      </c>
      <c r="AC94" s="18">
        <f t="shared" si="23"/>
        <v>0</v>
      </c>
      <c r="AD94" s="18">
        <f t="shared" si="24"/>
        <v>16500000</v>
      </c>
      <c r="AF94" s="27">
        <f t="shared" si="25"/>
        <v>0</v>
      </c>
      <c r="AG94" s="27">
        <f t="shared" si="26"/>
        <v>0</v>
      </c>
      <c r="AH94" s="27">
        <f t="shared" si="27"/>
        <v>100</v>
      </c>
      <c r="AI94" s="27">
        <f t="shared" si="28"/>
        <v>0</v>
      </c>
    </row>
    <row r="95" spans="1:35" x14ac:dyDescent="0.25">
      <c r="A95" s="20" t="s">
        <v>39</v>
      </c>
      <c r="B95" s="21">
        <v>5000</v>
      </c>
      <c r="C95" s="21">
        <v>56902</v>
      </c>
      <c r="D95" s="20" t="str">
        <f>VLOOKUP(C95,'[1]Catálogo de partidas'!A79:B337,2,0)</f>
        <v>OTROS BIENES MUEBLES</v>
      </c>
      <c r="E95" s="71">
        <v>10500000</v>
      </c>
      <c r="F95" s="87">
        <v>0</v>
      </c>
      <c r="G95" s="88">
        <v>0</v>
      </c>
      <c r="H95" s="88">
        <v>100</v>
      </c>
      <c r="I95" s="88">
        <v>0</v>
      </c>
      <c r="J95" s="89">
        <v>0</v>
      </c>
      <c r="K95">
        <v>56902</v>
      </c>
      <c r="L95" s="18"/>
      <c r="M95" s="18"/>
      <c r="N95" s="18"/>
      <c r="O95" s="18"/>
      <c r="P95" s="18"/>
      <c r="Q95" s="18"/>
      <c r="R95" s="18"/>
      <c r="S95" s="18"/>
      <c r="T95" s="18">
        <v>10500000</v>
      </c>
      <c r="U95" s="18"/>
      <c r="V95" s="18"/>
      <c r="W95" s="18"/>
      <c r="X95" s="18">
        <v>10500000</v>
      </c>
      <c r="Z95" s="18">
        <f t="shared" si="20"/>
        <v>0</v>
      </c>
      <c r="AA95" s="18">
        <f t="shared" si="21"/>
        <v>0</v>
      </c>
      <c r="AB95" s="18">
        <f t="shared" si="22"/>
        <v>10500000</v>
      </c>
      <c r="AC95" s="18">
        <f t="shared" si="23"/>
        <v>0</v>
      </c>
      <c r="AD95" s="18">
        <f t="shared" si="24"/>
        <v>10500000</v>
      </c>
      <c r="AF95" s="27">
        <f t="shared" si="25"/>
        <v>0</v>
      </c>
      <c r="AG95" s="27">
        <f t="shared" si="26"/>
        <v>0</v>
      </c>
      <c r="AH95" s="27">
        <f t="shared" si="27"/>
        <v>100</v>
      </c>
      <c r="AI95" s="27">
        <f t="shared" si="28"/>
        <v>0</v>
      </c>
    </row>
    <row r="96" spans="1:35" ht="16.5" thickBot="1" x14ac:dyDescent="0.3">
      <c r="A96" s="20"/>
      <c r="B96" s="21"/>
      <c r="C96" s="21"/>
      <c r="D96" s="20"/>
      <c r="E96" s="37">
        <f>SUM(E91:E95)</f>
        <v>191500000</v>
      </c>
      <c r="F96" s="90">
        <v>15.770234986945169</v>
      </c>
      <c r="G96" s="91">
        <v>28.563968668407309</v>
      </c>
      <c r="H96" s="91">
        <v>51.409921671018274</v>
      </c>
      <c r="I96" s="91">
        <v>4.2558746736292434</v>
      </c>
      <c r="J96" s="92">
        <v>4.2558746736292434</v>
      </c>
      <c r="L96" s="18">
        <f>SUM(L91:L95)</f>
        <v>0</v>
      </c>
      <c r="M96" s="18">
        <f t="shared" ref="M96:X96" si="29">SUM(M91:M95)</f>
        <v>0</v>
      </c>
      <c r="N96" s="18">
        <f t="shared" si="29"/>
        <v>30200000</v>
      </c>
      <c r="O96" s="18">
        <f t="shared" si="29"/>
        <v>26500000</v>
      </c>
      <c r="P96" s="18">
        <f t="shared" si="29"/>
        <v>27800000</v>
      </c>
      <c r="Q96" s="18">
        <f t="shared" si="29"/>
        <v>400000</v>
      </c>
      <c r="R96" s="18">
        <f t="shared" si="29"/>
        <v>44150000</v>
      </c>
      <c r="S96" s="18">
        <f t="shared" si="29"/>
        <v>31150000</v>
      </c>
      <c r="T96" s="18">
        <f t="shared" si="29"/>
        <v>23150000</v>
      </c>
      <c r="U96" s="18">
        <f t="shared" si="29"/>
        <v>8150000</v>
      </c>
      <c r="V96" s="18">
        <f t="shared" si="29"/>
        <v>0</v>
      </c>
      <c r="W96" s="18">
        <f t="shared" si="29"/>
        <v>0</v>
      </c>
      <c r="X96" s="18">
        <f t="shared" si="29"/>
        <v>191500000</v>
      </c>
      <c r="Z96" s="18">
        <f>SUM(Z91:Z95)</f>
        <v>30200000</v>
      </c>
      <c r="AA96" s="18">
        <f>SUM(AA91:AA95)</f>
        <v>54700000</v>
      </c>
      <c r="AB96" s="18">
        <f>SUM(AB91:AB95)</f>
        <v>98450000</v>
      </c>
      <c r="AC96" s="18">
        <f>SUM(AC91:AC95)</f>
        <v>8150000</v>
      </c>
      <c r="AD96" s="18">
        <f t="shared" si="24"/>
        <v>191500000</v>
      </c>
      <c r="AF96" s="27">
        <f t="shared" si="25"/>
        <v>15.770234986945169</v>
      </c>
      <c r="AG96" s="27">
        <f t="shared" si="26"/>
        <v>28.563968668407309</v>
      </c>
      <c r="AH96" s="27">
        <f t="shared" si="27"/>
        <v>51.409921671018274</v>
      </c>
      <c r="AI96" s="27">
        <f t="shared" si="28"/>
        <v>4.2558746736292434</v>
      </c>
    </row>
    <row r="97" spans="1:10" x14ac:dyDescent="0.25">
      <c r="A97" s="93"/>
      <c r="B97" s="94"/>
      <c r="C97" s="94"/>
      <c r="D97" s="95"/>
      <c r="E97" s="96"/>
      <c r="F97" s="97"/>
      <c r="G97" s="97"/>
      <c r="H97" s="97"/>
      <c r="I97" s="97"/>
    </row>
    <row r="98" spans="1:10" x14ac:dyDescent="0.25">
      <c r="A98" s="93"/>
      <c r="B98" s="94"/>
      <c r="C98" s="94"/>
      <c r="D98" s="93"/>
      <c r="E98" s="96"/>
      <c r="F98" s="97"/>
      <c r="G98" s="97"/>
      <c r="H98" s="97"/>
      <c r="I98" s="97"/>
    </row>
    <row r="99" spans="1:10" x14ac:dyDescent="0.25">
      <c r="A99" s="98"/>
      <c r="B99" s="98"/>
      <c r="C99" s="98"/>
      <c r="D99" s="98"/>
      <c r="E99" s="98"/>
      <c r="F99" s="98"/>
      <c r="G99" s="98"/>
      <c r="H99" s="98"/>
      <c r="I99" s="98"/>
    </row>
    <row r="100" spans="1:10" ht="16.5" thickBot="1" x14ac:dyDescent="0.3">
      <c r="A100" s="98"/>
      <c r="B100" s="98"/>
      <c r="C100" s="98"/>
      <c r="D100" s="99" t="s">
        <v>32</v>
      </c>
      <c r="E100" s="100">
        <f>E41+E86+E96+E89</f>
        <v>462153803</v>
      </c>
      <c r="F100" s="101"/>
      <c r="G100" s="101"/>
      <c r="H100" s="101"/>
      <c r="I100" s="101"/>
    </row>
    <row r="101" spans="1:10" ht="15.75" thickTop="1" x14ac:dyDescent="0.25"/>
    <row r="111" spans="1:10" x14ac:dyDescent="0.25">
      <c r="A111" s="2" t="s">
        <v>40</v>
      </c>
      <c r="B111" s="2"/>
      <c r="C111" s="2"/>
      <c r="D111" s="10" t="s">
        <v>41</v>
      </c>
      <c r="E111" s="2" t="s">
        <v>42</v>
      </c>
      <c r="F111" s="2"/>
      <c r="G111" s="2"/>
      <c r="H111" s="2"/>
      <c r="I111" s="2"/>
      <c r="J111" s="2"/>
    </row>
    <row r="113" spans="1:10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1:10" x14ac:dyDescent="0.25">
      <c r="A114" s="2" t="s">
        <v>43</v>
      </c>
      <c r="B114" s="2"/>
      <c r="C114" s="2"/>
      <c r="D114" s="10" t="s">
        <v>44</v>
      </c>
      <c r="E114" s="2" t="s">
        <v>45</v>
      </c>
      <c r="F114" s="2"/>
      <c r="G114" s="2"/>
      <c r="H114" s="2"/>
      <c r="I114" s="2"/>
      <c r="J114" s="2"/>
    </row>
    <row r="115" spans="1:10" x14ac:dyDescent="0.25">
      <c r="A115" s="103" t="s">
        <v>46</v>
      </c>
      <c r="B115" s="103"/>
      <c r="C115" s="103"/>
      <c r="D115" s="104" t="s">
        <v>47</v>
      </c>
      <c r="E115" s="103" t="s">
        <v>48</v>
      </c>
      <c r="F115" s="103"/>
      <c r="G115" s="103"/>
      <c r="H115" s="103"/>
      <c r="I115" s="103"/>
      <c r="J115" s="103"/>
    </row>
    <row r="116" spans="1:10" x14ac:dyDescent="0.25">
      <c r="A116" s="2" t="s">
        <v>49</v>
      </c>
      <c r="B116" s="2"/>
      <c r="C116" s="2"/>
    </row>
    <row r="117" spans="1:10" x14ac:dyDescent="0.25">
      <c r="D117" s="102"/>
    </row>
    <row r="119" spans="1:10" x14ac:dyDescent="0.2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0" x14ac:dyDescent="0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</row>
    <row r="124" spans="1:10" x14ac:dyDescent="0.25">
      <c r="D124" s="105"/>
    </row>
    <row r="125" spans="1:10" x14ac:dyDescent="0.25">
      <c r="D125" s="102"/>
    </row>
    <row r="126" spans="1:10" x14ac:dyDescent="0.25">
      <c r="D126" s="10"/>
    </row>
    <row r="129" ht="30.75" customHeight="1" x14ac:dyDescent="0.25"/>
    <row r="130" ht="15" customHeight="1" x14ac:dyDescent="0.25"/>
    <row r="131" ht="15" customHeight="1" x14ac:dyDescent="0.25"/>
    <row r="133" ht="29.25" customHeight="1" x14ac:dyDescent="0.25"/>
    <row r="134" ht="29.25" customHeight="1" x14ac:dyDescent="0.25"/>
    <row r="137" ht="29.25" customHeight="1" x14ac:dyDescent="0.25"/>
    <row r="138" ht="28.5" customHeight="1" x14ac:dyDescent="0.25"/>
    <row r="139" ht="15" customHeight="1" x14ac:dyDescent="0.25"/>
    <row r="140" ht="15" customHeight="1" x14ac:dyDescent="0.25"/>
    <row r="141" ht="15" customHeight="1" x14ac:dyDescent="0.25"/>
  </sheetData>
  <mergeCells count="13">
    <mergeCell ref="A116:C116"/>
    <mergeCell ref="A111:C111"/>
    <mergeCell ref="E111:J111"/>
    <mergeCell ref="A114:C114"/>
    <mergeCell ref="E114:J114"/>
    <mergeCell ref="A115:C115"/>
    <mergeCell ref="E115:J115"/>
    <mergeCell ref="A1:J1"/>
    <mergeCell ref="A2:J2"/>
    <mergeCell ref="A3:J3"/>
    <mergeCell ref="A4:J4"/>
    <mergeCell ref="A5:J5"/>
    <mergeCell ref="A6:J6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2" orientation="portrait" r:id="rId1"/>
  <headerFooter>
    <oddFooter>&amp;L&amp;F&amp;RPágina  &amp;P  de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EJERCIDO </vt:lpstr>
      <vt:lpstr>ENERO 2015</vt:lpstr>
      <vt:lpstr>'EJERCIDO '!Área_de_impresión</vt:lpstr>
      <vt:lpstr>'ENERO 2015'!Área_de_impresión</vt:lpstr>
      <vt:lpstr>'EJERCIDO '!Títulos_a_imprimir</vt:lpstr>
      <vt:lpstr>'ENERO 2015'!Títulos_a_imprimir</vt:lpstr>
    </vt:vector>
  </TitlesOfParts>
  <Company>SENEAM SCT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hej_c1201fin</dc:creator>
  <cp:lastModifiedBy>hej_c1201fin</cp:lastModifiedBy>
  <dcterms:created xsi:type="dcterms:W3CDTF">2015-02-20T17:04:20Z</dcterms:created>
  <dcterms:modified xsi:type="dcterms:W3CDTF">2015-02-20T17:10:10Z</dcterms:modified>
</cp:coreProperties>
</file>